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ervernew\E\1.d data\1.Our Clients\MOSC CONSOLIDATION\2026\Format\Institution\"/>
    </mc:Choice>
  </mc:AlternateContent>
  <xr:revisionPtr revIDLastSave="0" documentId="13_ncr:1_{BA1327D2-E01E-4206-85FB-4F556C92B33D}" xr6:coauthVersionLast="47" xr6:coauthVersionMax="47" xr10:uidLastSave="{00000000-0000-0000-0000-000000000000}"/>
  <bookViews>
    <workbookView xWindow="-108" yWindow="-108" windowWidth="23256" windowHeight="12456" xr2:uid="{00000000-000D-0000-FFFF-FFFF00000000}"/>
  </bookViews>
  <sheets>
    <sheet name="DataSheet" sheetId="10" r:id="rId1"/>
    <sheet name="Instructions" sheetId="33" r:id="rId2"/>
    <sheet name="R&amp;P 25" sheetId="3" r:id="rId3"/>
    <sheet name="R &amp; P Schedule" sheetId="35" r:id="rId4"/>
    <sheet name="R &amp; P Sub Schedule" sheetId="52" r:id="rId5"/>
    <sheet name="IE" sheetId="50" r:id="rId6"/>
    <sheet name="CONSOLIDATION I&amp;E SCHEDULES" sheetId="9" r:id="rId7"/>
    <sheet name="I &amp; E Sub Schedule" sheetId="53" r:id="rId8"/>
    <sheet name="FA" sheetId="46" r:id="rId9"/>
    <sheet name="BS" sheetId="51" r:id="rId10"/>
    <sheet name="CONSOLIDATION BS Schedules" sheetId="5" r:id="rId11"/>
    <sheet name="NOTES TO ACCOUNTS " sheetId="49" r:id="rId12"/>
    <sheet name="Annexure 15" sheetId="12" r:id="rId13"/>
    <sheet name="10B SUMMARY" sheetId="14" r:id="rId14"/>
    <sheet name="10 B" sheetId="56" r:id="rId15"/>
    <sheet name="Form 10b Annex" sheetId="57" r:id="rId16"/>
    <sheet name="Form 10 B SCH" sheetId="58" r:id="rId17"/>
    <sheet name="Auditor Appointment Letter" sheetId="59" r:id="rId18"/>
  </sheets>
  <externalReferences>
    <externalReference r:id="rId19"/>
    <externalReference r:id="rId20"/>
    <externalReference r:id="rId21"/>
  </externalReferences>
  <definedNames>
    <definedName name="_xlnm.Print_Area" localSheetId="14">'10 B'!$A$1:$B$33</definedName>
    <definedName name="_xlnm.Print_Area" localSheetId="12">'Annexure 15'!$A$1:$G$76</definedName>
    <definedName name="_xlnm.Print_Area" localSheetId="17">'Auditor Appointment Letter'!$A$1:$J$32</definedName>
    <definedName name="_xlnm.Print_Area" localSheetId="9">BS!$A$1:$F$60</definedName>
    <definedName name="_xlnm.Print_Area" localSheetId="6">'CONSOLIDATION I&amp;E SCHEDULES'!$G$2:$K$99</definedName>
    <definedName name="_xlnm.Print_Area" localSheetId="0">DataSheet!$A$1:$B$49</definedName>
    <definedName name="_xlnm.Print_Area" localSheetId="8">FA!$A$1:$M$48</definedName>
    <definedName name="_xlnm.Print_Area" localSheetId="16">'Form 10 B SCH'!$A$1:$N$129</definedName>
    <definedName name="_xlnm.Print_Area" localSheetId="15">'Form 10b Annex'!$A$1:$O$92</definedName>
    <definedName name="_xlnm.Print_Area" localSheetId="5">IE!$A$1:$E$48</definedName>
    <definedName name="_xlnm.Print_Area" localSheetId="11">'NOTES TO ACCOUNTS '!$A$1:$M$42</definedName>
    <definedName name="_xlnm.Print_Area" localSheetId="2">'R&amp;P 25'!$A$1:$I$35</definedName>
    <definedName name="Sheet_1_ListCol_7" localSheetId="8">[1]INTER!$G$8:$G$19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7" i="46" l="1"/>
  <c r="A28" i="46"/>
  <c r="J27" i="46"/>
  <c r="K27" i="46" s="1"/>
  <c r="G27" i="46"/>
  <c r="L27" i="46" l="1"/>
  <c r="D32" i="46"/>
  <c r="E32" i="46"/>
  <c r="F32" i="46"/>
  <c r="C32" i="46"/>
  <c r="E22" i="53" l="1"/>
  <c r="E23" i="53"/>
  <c r="E24" i="53"/>
  <c r="D23" i="53"/>
  <c r="D24" i="53"/>
  <c r="G45" i="46"/>
  <c r="L45" i="46" s="1"/>
  <c r="G31" i="46" l="1"/>
  <c r="G32" i="46" s="1"/>
  <c r="A10" i="59"/>
  <c r="A8" i="59"/>
  <c r="H100" i="58" l="1"/>
  <c r="E10" i="35" l="1"/>
  <c r="D25" i="9"/>
  <c r="O42" i="57"/>
  <c r="P18" i="57"/>
  <c r="P19" i="57"/>
  <c r="P20" i="57"/>
  <c r="P21" i="57"/>
  <c r="P22" i="57"/>
  <c r="P27" i="57"/>
  <c r="O11" i="57"/>
  <c r="O10" i="57"/>
  <c r="F112" i="58"/>
  <c r="F106" i="58"/>
  <c r="E100" i="58"/>
  <c r="H95" i="58"/>
  <c r="H88" i="58"/>
  <c r="O46" i="57" s="1"/>
  <c r="I83" i="58"/>
  <c r="I74" i="58"/>
  <c r="O45" i="57" s="1"/>
  <c r="N34" i="58"/>
  <c r="M34" i="58"/>
  <c r="H34" i="58"/>
  <c r="F34" i="58"/>
  <c r="C34" i="58"/>
  <c r="O43" i="57" s="1"/>
  <c r="B34" i="58"/>
  <c r="A34" i="58"/>
  <c r="L24" i="57"/>
  <c r="L23" i="57"/>
  <c r="M46" i="46" l="1"/>
  <c r="F210" i="5"/>
  <c r="F76" i="5" s="1"/>
  <c r="E210" i="5"/>
  <c r="E76" i="5" s="1"/>
  <c r="F205" i="5"/>
  <c r="F75" i="5" s="1"/>
  <c r="E205" i="5"/>
  <c r="E75" i="5" s="1"/>
  <c r="J18" i="46"/>
  <c r="K18" i="46" s="1"/>
  <c r="G18" i="46"/>
  <c r="A18" i="46"/>
  <c r="B56" i="51"/>
  <c r="B31" i="3" s="1"/>
  <c r="B53" i="51"/>
  <c r="A45" i="46"/>
  <c r="L18" i="46" l="1"/>
  <c r="B28" i="3"/>
  <c r="A27" i="59"/>
  <c r="B41" i="50"/>
  <c r="B44" i="50"/>
  <c r="A42" i="46" l="1"/>
  <c r="A39" i="46"/>
  <c r="M43" i="46"/>
  <c r="I43" i="46"/>
  <c r="F43" i="46"/>
  <c r="E43" i="46"/>
  <c r="D43" i="46"/>
  <c r="C43" i="46"/>
  <c r="J42" i="46"/>
  <c r="J43" i="46" s="1"/>
  <c r="G42" i="46"/>
  <c r="G43" i="46" s="1"/>
  <c r="M40" i="46"/>
  <c r="I40" i="46"/>
  <c r="H40" i="46"/>
  <c r="F40" i="46"/>
  <c r="E40" i="46"/>
  <c r="D40" i="46"/>
  <c r="C40" i="46"/>
  <c r="J39" i="46"/>
  <c r="J40" i="46" s="1"/>
  <c r="G39" i="46"/>
  <c r="G40" i="46" s="1"/>
  <c r="K42" i="46" l="1"/>
  <c r="K43" i="46" s="1"/>
  <c r="K39" i="46"/>
  <c r="L42" i="46" l="1"/>
  <c r="L43" i="46" s="1"/>
  <c r="K40" i="46"/>
  <c r="L39" i="46"/>
  <c r="L40" i="46" s="1"/>
  <c r="A35" i="46" l="1"/>
  <c r="A34" i="46"/>
  <c r="A24" i="46"/>
  <c r="A25" i="46"/>
  <c r="A26" i="46"/>
  <c r="A16" i="46"/>
  <c r="A17" i="46"/>
  <c r="A19" i="46"/>
  <c r="A20" i="46"/>
  <c r="A31" i="46"/>
  <c r="A23" i="46"/>
  <c r="A15" i="46"/>
  <c r="A11" i="46"/>
  <c r="A12" i="46"/>
  <c r="A10" i="46"/>
  <c r="F149" i="5" l="1"/>
  <c r="F150" i="5"/>
  <c r="E150" i="5"/>
  <c r="E149" i="5"/>
  <c r="F145" i="5"/>
  <c r="F146" i="5"/>
  <c r="E146" i="5"/>
  <c r="E145" i="5"/>
  <c r="F138" i="5"/>
  <c r="F139" i="5"/>
  <c r="F140" i="5"/>
  <c r="F141" i="5"/>
  <c r="F142" i="5"/>
  <c r="E139" i="5"/>
  <c r="E140" i="5"/>
  <c r="E141" i="5"/>
  <c r="E142" i="5"/>
  <c r="E138" i="5"/>
  <c r="F135" i="5"/>
  <c r="E135" i="5"/>
  <c r="F130" i="5"/>
  <c r="F131" i="5"/>
  <c r="F132" i="5"/>
  <c r="F133" i="5"/>
  <c r="F134" i="5"/>
  <c r="E131" i="5"/>
  <c r="E132" i="5"/>
  <c r="E133" i="5"/>
  <c r="E134" i="5"/>
  <c r="E130" i="5"/>
  <c r="F125" i="5"/>
  <c r="F126" i="5"/>
  <c r="E126" i="5"/>
  <c r="E125" i="5"/>
  <c r="F19" i="5" l="1"/>
  <c r="E17" i="5" s="1"/>
  <c r="E19" i="5" s="1"/>
  <c r="B49" i="51" l="1"/>
  <c r="A23" i="59" s="1"/>
  <c r="B59" i="51"/>
  <c r="A32" i="56" s="1"/>
  <c r="B58" i="51"/>
  <c r="A31" i="56" s="1"/>
  <c r="F60" i="51"/>
  <c r="B33" i="56" s="1"/>
  <c r="F53" i="51"/>
  <c r="B27" i="56" s="1"/>
  <c r="F59" i="51"/>
  <c r="F58" i="51"/>
  <c r="B31" i="56" s="1"/>
  <c r="F57" i="51"/>
  <c r="B30" i="56" s="1"/>
  <c r="F51" i="51"/>
  <c r="B25" i="56" s="1"/>
  <c r="E47" i="50" l="1"/>
  <c r="B32" i="56"/>
  <c r="E6" i="50"/>
  <c r="D6" i="50"/>
  <c r="E25" i="50" l="1"/>
  <c r="F215" i="5" l="1"/>
  <c r="E215" i="5"/>
  <c r="F200" i="5"/>
  <c r="F64" i="5" s="1"/>
  <c r="E200" i="5"/>
  <c r="E64" i="5" s="1"/>
  <c r="F195" i="5"/>
  <c r="F63" i="5" s="1"/>
  <c r="E195" i="5"/>
  <c r="E63" i="5" s="1"/>
  <c r="E116" i="5" l="1"/>
  <c r="D39" i="51" s="1"/>
  <c r="E119" i="5"/>
  <c r="F116" i="5"/>
  <c r="F39" i="51" s="1"/>
  <c r="F119" i="5"/>
  <c r="F40" i="5"/>
  <c r="F14" i="51" s="1"/>
  <c r="E40" i="5"/>
  <c r="D14" i="51" s="1"/>
  <c r="F60" i="5"/>
  <c r="F19" i="51" s="1"/>
  <c r="E60" i="5"/>
  <c r="D19" i="51" s="1"/>
  <c r="C100" i="9"/>
  <c r="C99" i="9"/>
  <c r="C98" i="9"/>
  <c r="C97" i="9"/>
  <c r="C96" i="9"/>
  <c r="C92" i="9"/>
  <c r="C91" i="9"/>
  <c r="C90" i="9"/>
  <c r="C44" i="9"/>
  <c r="C43" i="9"/>
  <c r="C42" i="9"/>
  <c r="C32" i="9"/>
  <c r="C15" i="9"/>
  <c r="C19" i="9"/>
  <c r="C18" i="9"/>
  <c r="C17" i="9"/>
  <c r="C16" i="9"/>
  <c r="C72" i="35"/>
  <c r="C71" i="35"/>
  <c r="C45" i="35"/>
  <c r="C44" i="35"/>
  <c r="A45" i="35"/>
  <c r="D106" i="35"/>
  <c r="C172" i="35" l="1"/>
  <c r="C168" i="35"/>
  <c r="C167" i="35"/>
  <c r="C166" i="35"/>
  <c r="C165" i="35"/>
  <c r="C161" i="35"/>
  <c r="C160" i="35"/>
  <c r="C159" i="35"/>
  <c r="C135" i="35"/>
  <c r="C73" i="35"/>
  <c r="A73" i="35"/>
  <c r="A60" i="35"/>
  <c r="C48" i="35"/>
  <c r="A48" i="35" s="1"/>
  <c r="C47" i="35"/>
  <c r="A47" i="35" s="1"/>
  <c r="C46" i="35"/>
  <c r="A46" i="35" s="1"/>
  <c r="E284" i="35" l="1"/>
  <c r="F147" i="5" s="1"/>
  <c r="D284" i="35"/>
  <c r="E147" i="5" s="1"/>
  <c r="D246" i="35"/>
  <c r="E246" i="35"/>
  <c r="E58" i="35"/>
  <c r="D58" i="35"/>
  <c r="E38" i="35"/>
  <c r="D38" i="35"/>
  <c r="E25" i="35"/>
  <c r="D25" i="35"/>
  <c r="D43" i="53" l="1"/>
  <c r="E50" i="53"/>
  <c r="E51" i="53"/>
  <c r="E49" i="53"/>
  <c r="F189" i="5"/>
  <c r="E189" i="5"/>
  <c r="E65" i="53"/>
  <c r="E66" i="53"/>
  <c r="E67" i="53"/>
  <c r="E68" i="53"/>
  <c r="E69" i="53"/>
  <c r="D66" i="53"/>
  <c r="D67" i="53"/>
  <c r="D68" i="53"/>
  <c r="D69" i="53"/>
  <c r="A4" i="51"/>
  <c r="A3" i="59" s="1"/>
  <c r="A3" i="51"/>
  <c r="A2" i="59" s="1"/>
  <c r="A2" i="51"/>
  <c r="A1" i="59" s="1"/>
  <c r="A4" i="50"/>
  <c r="A3" i="50"/>
  <c r="A5" i="3"/>
  <c r="A4" i="3"/>
  <c r="A2" i="50"/>
  <c r="A3" i="3"/>
  <c r="E72" i="9" l="1"/>
  <c r="E73" i="9"/>
  <c r="E74" i="9"/>
  <c r="E75" i="9"/>
  <c r="E76" i="9"/>
  <c r="E77" i="9"/>
  <c r="E78" i="9"/>
  <c r="E79" i="9"/>
  <c r="D73" i="9"/>
  <c r="D74" i="9"/>
  <c r="D75" i="9"/>
  <c r="D76" i="9"/>
  <c r="D77" i="9"/>
  <c r="D78" i="9"/>
  <c r="D79" i="9"/>
  <c r="D72" i="9"/>
  <c r="E65" i="9"/>
  <c r="E66" i="9"/>
  <c r="E67" i="9"/>
  <c r="D66" i="9"/>
  <c r="S28" i="57" s="1"/>
  <c r="M17" i="57" s="1"/>
  <c r="O17" i="57" s="1"/>
  <c r="D67" i="9"/>
  <c r="S29" i="57" s="1"/>
  <c r="D65" i="9"/>
  <c r="E104" i="53"/>
  <c r="E105" i="53"/>
  <c r="E107" i="53"/>
  <c r="D105" i="53"/>
  <c r="D107" i="53"/>
  <c r="D104" i="53"/>
  <c r="E97" i="53"/>
  <c r="E98" i="53"/>
  <c r="E99" i="53"/>
  <c r="D98" i="53"/>
  <c r="D99" i="53"/>
  <c r="D97" i="53"/>
  <c r="D93" i="53"/>
  <c r="E93" i="53"/>
  <c r="D94" i="53"/>
  <c r="E94" i="53"/>
  <c r="E92" i="53"/>
  <c r="D92" i="53"/>
  <c r="E87" i="53"/>
  <c r="E88" i="53"/>
  <c r="E89" i="53"/>
  <c r="D88" i="53"/>
  <c r="D89" i="53"/>
  <c r="D87" i="53"/>
  <c r="E82" i="53"/>
  <c r="E83" i="53"/>
  <c r="E84" i="53"/>
  <c r="D83" i="53"/>
  <c r="D84" i="53"/>
  <c r="D82" i="53"/>
  <c r="E74" i="53"/>
  <c r="E75" i="53"/>
  <c r="E73" i="53"/>
  <c r="D74" i="53"/>
  <c r="D75" i="53"/>
  <c r="D73" i="53"/>
  <c r="D65" i="53"/>
  <c r="D50" i="53"/>
  <c r="D51" i="53"/>
  <c r="D49" i="53"/>
  <c r="E41" i="53"/>
  <c r="E42" i="53"/>
  <c r="E43" i="53"/>
  <c r="E44" i="53"/>
  <c r="E45" i="53"/>
  <c r="E46" i="53"/>
  <c r="D42" i="53"/>
  <c r="D44" i="53"/>
  <c r="D45" i="53"/>
  <c r="D46" i="53"/>
  <c r="D41" i="53"/>
  <c r="E35" i="53"/>
  <c r="E36" i="53"/>
  <c r="E34" i="53"/>
  <c r="D34" i="53"/>
  <c r="D35" i="53"/>
  <c r="D36" i="53"/>
  <c r="E27" i="53"/>
  <c r="E28" i="53"/>
  <c r="E29" i="53"/>
  <c r="D28" i="53"/>
  <c r="D29" i="53"/>
  <c r="D27" i="53"/>
  <c r="E5" i="9"/>
  <c r="E6" i="9"/>
  <c r="E7" i="9"/>
  <c r="D6" i="9"/>
  <c r="D7" i="9"/>
  <c r="O7" i="57" s="1"/>
  <c r="D5" i="9"/>
  <c r="E53" i="52"/>
  <c r="E73" i="35" s="1"/>
  <c r="E19" i="3" s="1"/>
  <c r="D53" i="52"/>
  <c r="D73" i="35" s="1"/>
  <c r="D19" i="3" s="1"/>
  <c r="E48" i="52"/>
  <c r="E72" i="35" s="1"/>
  <c r="D48" i="52"/>
  <c r="D72" i="35" s="1"/>
  <c r="E18" i="3" l="1"/>
  <c r="E75" i="35"/>
  <c r="D18" i="3"/>
  <c r="D75" i="35"/>
  <c r="D54" i="52"/>
  <c r="E54" i="52"/>
  <c r="E96" i="35"/>
  <c r="D96" i="35"/>
  <c r="E92" i="35"/>
  <c r="D92" i="35"/>
  <c r="E18" i="53" l="1"/>
  <c r="D18" i="53"/>
  <c r="E13" i="53"/>
  <c r="E14" i="53"/>
  <c r="D13" i="53"/>
  <c r="E6" i="53"/>
  <c r="D6" i="53"/>
  <c r="E60" i="53"/>
  <c r="D60" i="53"/>
  <c r="E225" i="35"/>
  <c r="D225" i="35"/>
  <c r="E79" i="35"/>
  <c r="D79" i="35"/>
  <c r="D150" i="35"/>
  <c r="H11" i="3" s="1"/>
  <c r="E150" i="35"/>
  <c r="I11" i="3" s="1"/>
  <c r="F110" i="5"/>
  <c r="E110" i="5"/>
  <c r="F93" i="5"/>
  <c r="E93" i="5"/>
  <c r="F45" i="5"/>
  <c r="E45" i="5"/>
  <c r="F9" i="5"/>
  <c r="E6" i="5" s="1"/>
  <c r="E9" i="5" s="1"/>
  <c r="E54" i="9"/>
  <c r="F40" i="51" s="1"/>
  <c r="D54" i="9"/>
  <c r="E123" i="35"/>
  <c r="D123" i="35"/>
  <c r="E81" i="52"/>
  <c r="E161" i="35" l="1"/>
  <c r="I16" i="3" s="1"/>
  <c r="E18" i="50"/>
  <c r="F100" i="5"/>
  <c r="F23" i="51" s="1"/>
  <c r="E84" i="9" l="1"/>
  <c r="E85" i="9"/>
  <c r="E86" i="9"/>
  <c r="E62" i="9"/>
  <c r="E22" i="50" s="1"/>
  <c r="D62" i="9"/>
  <c r="E52" i="53"/>
  <c r="E59" i="53"/>
  <c r="E61" i="53"/>
  <c r="D61" i="53"/>
  <c r="D59" i="53"/>
  <c r="D22" i="53"/>
  <c r="E17" i="53"/>
  <c r="E19" i="53"/>
  <c r="D19" i="53"/>
  <c r="D17" i="53"/>
  <c r="E12" i="53"/>
  <c r="D14" i="53"/>
  <c r="D12" i="53"/>
  <c r="E5" i="53"/>
  <c r="E7" i="53"/>
  <c r="D7" i="53"/>
  <c r="D5" i="53"/>
  <c r="D81" i="52"/>
  <c r="E76" i="52"/>
  <c r="D76" i="52"/>
  <c r="D160" i="35" s="1"/>
  <c r="H15" i="3" s="1"/>
  <c r="E69" i="52"/>
  <c r="E159" i="35" s="1"/>
  <c r="I14" i="3" s="1"/>
  <c r="D69" i="52"/>
  <c r="D159" i="35" s="1"/>
  <c r="H14" i="3" s="1"/>
  <c r="E112" i="52"/>
  <c r="D112" i="52"/>
  <c r="E104" i="52"/>
  <c r="E168" i="35" s="1"/>
  <c r="D104" i="52"/>
  <c r="E89" i="52"/>
  <c r="D89" i="52"/>
  <c r="E94" i="52"/>
  <c r="E166" i="35" s="1"/>
  <c r="D94" i="52"/>
  <c r="D166" i="35" s="1"/>
  <c r="E99" i="52"/>
  <c r="E167" i="35" s="1"/>
  <c r="D99" i="52"/>
  <c r="D167" i="35" s="1"/>
  <c r="D172" i="35" l="1"/>
  <c r="D173" i="35" s="1"/>
  <c r="H18" i="3" s="1"/>
  <c r="E172" i="35"/>
  <c r="E173" i="35" s="1"/>
  <c r="I18" i="3" s="1"/>
  <c r="D161" i="35"/>
  <c r="H16" i="3" s="1"/>
  <c r="D82" i="52"/>
  <c r="E160" i="35"/>
  <c r="I15" i="3" s="1"/>
  <c r="E82" i="52"/>
  <c r="D165" i="35"/>
  <c r="D85" i="53"/>
  <c r="D97" i="9" s="1"/>
  <c r="S23" i="57" s="1"/>
  <c r="E165" i="35"/>
  <c r="E44" i="9"/>
  <c r="D168" i="35"/>
  <c r="D105" i="52"/>
  <c r="E47" i="53"/>
  <c r="E43" i="9" s="1"/>
  <c r="D52" i="53"/>
  <c r="E100" i="53"/>
  <c r="E100" i="9" s="1"/>
  <c r="D100" i="53"/>
  <c r="D100" i="9" s="1"/>
  <c r="S26" i="57" s="1"/>
  <c r="E108" i="53"/>
  <c r="E103" i="9" s="1"/>
  <c r="E104" i="9" s="1"/>
  <c r="E29" i="50" s="1"/>
  <c r="E20" i="53"/>
  <c r="E17" i="9" s="1"/>
  <c r="D90" i="53"/>
  <c r="D98" i="9" s="1"/>
  <c r="S24" i="57" s="1"/>
  <c r="M21" i="57" s="1"/>
  <c r="O21" i="57" s="1"/>
  <c r="D108" i="53"/>
  <c r="D103" i="9" s="1"/>
  <c r="D104" i="9" s="1"/>
  <c r="E85" i="53"/>
  <c r="E97" i="9" s="1"/>
  <c r="E90" i="53"/>
  <c r="E98" i="9" s="1"/>
  <c r="D95" i="53"/>
  <c r="D99" i="9" s="1"/>
  <c r="S25" i="57" s="1"/>
  <c r="M20" i="57" s="1"/>
  <c r="O20" i="57" s="1"/>
  <c r="E95" i="53"/>
  <c r="E99" i="9" s="1"/>
  <c r="D15" i="53"/>
  <c r="D16" i="9" s="1"/>
  <c r="E25" i="53"/>
  <c r="E18" i="9" s="1"/>
  <c r="D20" i="53"/>
  <c r="D17" i="9" s="1"/>
  <c r="D25" i="53"/>
  <c r="D18" i="9" s="1"/>
  <c r="E37" i="53"/>
  <c r="E32" i="9" s="1"/>
  <c r="D37" i="53"/>
  <c r="D32" i="9" s="1"/>
  <c r="D62" i="53"/>
  <c r="D90" i="9" s="1"/>
  <c r="E62" i="53"/>
  <c r="E90" i="9" s="1"/>
  <c r="D70" i="53"/>
  <c r="D91" i="9" s="1"/>
  <c r="E70" i="53"/>
  <c r="E91" i="9" s="1"/>
  <c r="D47" i="53"/>
  <c r="D43" i="9" s="1"/>
  <c r="D8" i="53"/>
  <c r="D12" i="9" s="1"/>
  <c r="D13" i="9" s="1"/>
  <c r="E15" i="53"/>
  <c r="E16" i="9" s="1"/>
  <c r="E8" i="53"/>
  <c r="E105" i="52"/>
  <c r="E12" i="9" l="1"/>
  <c r="E13" i="9" s="1"/>
  <c r="E11" i="50" s="1"/>
  <c r="E170" i="35"/>
  <c r="I17" i="3" s="1"/>
  <c r="D170" i="35"/>
  <c r="H17" i="3" s="1"/>
  <c r="D44" i="9"/>
  <c r="D47" i="9" s="1"/>
  <c r="D53" i="53"/>
  <c r="E53" i="53"/>
  <c r="E47" i="9"/>
  <c r="E17" i="50" s="1"/>
  <c r="E101" i="9"/>
  <c r="E28" i="50" s="1"/>
  <c r="D101" i="9"/>
  <c r="D101" i="53"/>
  <c r="E101" i="53"/>
  <c r="E38" i="52"/>
  <c r="E60" i="35" s="1"/>
  <c r="E62" i="35" s="1"/>
  <c r="D38" i="52"/>
  <c r="D60" i="35" s="1"/>
  <c r="D62" i="35" s="1"/>
  <c r="E31" i="52"/>
  <c r="E48" i="35" s="1"/>
  <c r="E30" i="53" s="1"/>
  <c r="E19" i="9" s="1"/>
  <c r="D31" i="52"/>
  <c r="D48" i="35" s="1"/>
  <c r="D30" i="53" s="1"/>
  <c r="D19" i="9" s="1"/>
  <c r="E26" i="52"/>
  <c r="D26" i="52"/>
  <c r="E21" i="52"/>
  <c r="E46" i="35" s="1"/>
  <c r="D21" i="52"/>
  <c r="D46" i="35" s="1"/>
  <c r="E16" i="52"/>
  <c r="E45" i="35" s="1"/>
  <c r="D16" i="52"/>
  <c r="D45" i="35" s="1"/>
  <c r="E9" i="52"/>
  <c r="D9" i="52"/>
  <c r="E62" i="52"/>
  <c r="E135" i="35" s="1"/>
  <c r="E138" i="35" s="1"/>
  <c r="I10" i="3" s="1"/>
  <c r="D62" i="52"/>
  <c r="D135" i="35" s="1"/>
  <c r="D138" i="35" s="1"/>
  <c r="H10" i="3" s="1"/>
  <c r="E2" i="52"/>
  <c r="D2" i="52"/>
  <c r="D11" i="3" l="1"/>
  <c r="D40" i="35"/>
  <c r="D42" i="35" s="1"/>
  <c r="D12" i="3" s="1"/>
  <c r="E11" i="3"/>
  <c r="E40" i="35"/>
  <c r="E42" i="35" s="1"/>
  <c r="E12" i="3" s="1"/>
  <c r="D21" i="9"/>
  <c r="E76" i="53"/>
  <c r="D76" i="53"/>
  <c r="E21" i="9"/>
  <c r="E12" i="50" s="1"/>
  <c r="D31" i="53"/>
  <c r="E31" i="53"/>
  <c r="D32" i="52"/>
  <c r="D47" i="35"/>
  <c r="D49" i="35" s="1"/>
  <c r="D13" i="3" s="1"/>
  <c r="E32" i="52"/>
  <c r="E47" i="35"/>
  <c r="E49" i="35" s="1"/>
  <c r="E13" i="3" s="1"/>
  <c r="E92" i="9" l="1"/>
  <c r="E93" i="9" s="1"/>
  <c r="E27" i="50" s="1"/>
  <c r="E77" i="53"/>
  <c r="D92" i="9"/>
  <c r="D93" i="9" s="1"/>
  <c r="D77" i="53"/>
  <c r="A2" i="46"/>
  <c r="E206" i="35"/>
  <c r="D206" i="35"/>
  <c r="E108" i="9"/>
  <c r="E109" i="9"/>
  <c r="E110" i="9"/>
  <c r="E111" i="9"/>
  <c r="E107" i="9"/>
  <c r="D108" i="9"/>
  <c r="D109" i="9"/>
  <c r="D110" i="9"/>
  <c r="D111" i="9"/>
  <c r="D107" i="9"/>
  <c r="E39" i="9"/>
  <c r="D39" i="9"/>
  <c r="F44" i="51"/>
  <c r="I25" i="3"/>
  <c r="D85" i="9" l="1"/>
  <c r="D86" i="9"/>
  <c r="D84" i="9"/>
  <c r="A4" i="46"/>
  <c r="B34" i="3"/>
  <c r="B33" i="3"/>
  <c r="B24" i="3"/>
  <c r="I35" i="3"/>
  <c r="I33" i="3"/>
  <c r="I34" i="3"/>
  <c r="I28" i="3"/>
  <c r="I26" i="3"/>
  <c r="I27" i="3"/>
  <c r="I29" i="3"/>
  <c r="I30" i="3"/>
  <c r="I32" i="3"/>
  <c r="I24" i="3"/>
  <c r="B47" i="50"/>
  <c r="B46" i="50"/>
  <c r="B37" i="50"/>
  <c r="E46" i="50"/>
  <c r="E41" i="50"/>
  <c r="E48" i="50"/>
  <c r="E45" i="50"/>
  <c r="E39" i="50"/>
  <c r="E100" i="5"/>
  <c r="F22" i="51" l="1"/>
  <c r="D22" i="51"/>
  <c r="F15" i="51" l="1"/>
  <c r="D15" i="51"/>
  <c r="E112" i="9" l="1"/>
  <c r="E30" i="50" s="1"/>
  <c r="D112" i="9"/>
  <c r="D30" i="50" s="1"/>
  <c r="E87" i="9"/>
  <c r="E26" i="50" s="1"/>
  <c r="D87" i="9"/>
  <c r="D26" i="50" s="1"/>
  <c r="S20" i="57" s="1"/>
  <c r="E2" i="35" l="1"/>
  <c r="E2" i="53" s="1"/>
  <c r="D2" i="35"/>
  <c r="D2" i="53" s="1"/>
  <c r="E2" i="9" l="1"/>
  <c r="F2" i="5"/>
  <c r="E2" i="5"/>
  <c r="D2" i="9"/>
  <c r="G10" i="46"/>
  <c r="F46" i="46"/>
  <c r="E46" i="46"/>
  <c r="D46" i="46"/>
  <c r="C46" i="46"/>
  <c r="I36" i="46"/>
  <c r="F36" i="46"/>
  <c r="E36" i="46"/>
  <c r="D36" i="46"/>
  <c r="C36" i="46"/>
  <c r="G35" i="46"/>
  <c r="J35" i="46" s="1"/>
  <c r="K35" i="46" s="1"/>
  <c r="L35" i="46" s="1"/>
  <c r="G34" i="46"/>
  <c r="I32" i="46"/>
  <c r="I29" i="46"/>
  <c r="F29" i="46"/>
  <c r="E29" i="46"/>
  <c r="D29" i="46"/>
  <c r="C29" i="46"/>
  <c r="G28" i="46"/>
  <c r="J28" i="46" s="1"/>
  <c r="K28" i="46" s="1"/>
  <c r="G26" i="46"/>
  <c r="J26" i="46" s="1"/>
  <c r="K26" i="46" s="1"/>
  <c r="L26" i="46" s="1"/>
  <c r="G25" i="46"/>
  <c r="G24" i="46"/>
  <c r="G23" i="46"/>
  <c r="J23" i="46" s="1"/>
  <c r="I21" i="46"/>
  <c r="F21" i="46"/>
  <c r="E21" i="46"/>
  <c r="D21" i="46"/>
  <c r="C21" i="46"/>
  <c r="G20" i="46"/>
  <c r="J20" i="46" s="1"/>
  <c r="K20" i="46" s="1"/>
  <c r="L20" i="46" s="1"/>
  <c r="G19" i="46"/>
  <c r="J19" i="46" s="1"/>
  <c r="K19" i="46" s="1"/>
  <c r="G17" i="46"/>
  <c r="J17" i="46" s="1"/>
  <c r="K17" i="46" s="1"/>
  <c r="L17" i="46" s="1"/>
  <c r="G16" i="46"/>
  <c r="G15" i="46"/>
  <c r="F13" i="46"/>
  <c r="E13" i="46"/>
  <c r="D13" i="46"/>
  <c r="G12" i="46"/>
  <c r="G11" i="46"/>
  <c r="L11" i="46" s="1"/>
  <c r="D47" i="46" l="1"/>
  <c r="I47" i="46"/>
  <c r="E47" i="46"/>
  <c r="F47" i="46"/>
  <c r="C13" i="46"/>
  <c r="C47" i="46" s="1"/>
  <c r="G46" i="46"/>
  <c r="L46" i="46" s="1"/>
  <c r="M13" i="46"/>
  <c r="G13" i="46"/>
  <c r="J24" i="46"/>
  <c r="K24" i="46" s="1"/>
  <c r="L24" i="46" s="1"/>
  <c r="J15" i="46"/>
  <c r="K23" i="46"/>
  <c r="G21" i="46"/>
  <c r="L10" i="46"/>
  <c r="J16" i="46"/>
  <c r="K16" i="46" s="1"/>
  <c r="L16" i="46" s="1"/>
  <c r="J25" i="46"/>
  <c r="K25" i="46" s="1"/>
  <c r="L25" i="46" s="1"/>
  <c r="L19" i="46"/>
  <c r="L28" i="46"/>
  <c r="L12" i="46"/>
  <c r="G29" i="46"/>
  <c r="G36" i="46"/>
  <c r="O41" i="57" l="1"/>
  <c r="S31" i="57"/>
  <c r="G47" i="46"/>
  <c r="L13" i="46"/>
  <c r="K15" i="46"/>
  <c r="J21" i="46"/>
  <c r="M32" i="46"/>
  <c r="J31" i="46"/>
  <c r="M21" i="46"/>
  <c r="J29" i="46"/>
  <c r="M29" i="46"/>
  <c r="L23" i="46"/>
  <c r="L29" i="46" s="1"/>
  <c r="K29" i="46"/>
  <c r="M36" i="46"/>
  <c r="J34" i="46"/>
  <c r="M47" i="46" l="1"/>
  <c r="F30" i="51" s="1"/>
  <c r="K34" i="46"/>
  <c r="J36" i="46"/>
  <c r="K31" i="46"/>
  <c r="J32" i="46"/>
  <c r="K21" i="46"/>
  <c r="L15" i="46"/>
  <c r="L21" i="46" s="1"/>
  <c r="J47" i="46" l="1"/>
  <c r="D25" i="50" s="1"/>
  <c r="K32" i="46"/>
  <c r="L31" i="46"/>
  <c r="L32" i="46" s="1"/>
  <c r="K36" i="46"/>
  <c r="L34" i="46"/>
  <c r="L36" i="46" s="1"/>
  <c r="K47" i="46" l="1"/>
  <c r="L47" i="46"/>
  <c r="D30" i="51" s="1"/>
  <c r="E82" i="5" l="1"/>
  <c r="D21" i="51" s="1"/>
  <c r="F82" i="5"/>
  <c r="F21" i="51" s="1"/>
  <c r="F14" i="5" l="1"/>
  <c r="E11" i="5" s="1"/>
  <c r="E14" i="5" s="1"/>
  <c r="D26" i="9" l="1"/>
  <c r="D28" i="9"/>
  <c r="D29" i="9"/>
  <c r="D37" i="9"/>
  <c r="D38" i="9"/>
  <c r="D81" i="9" l="1"/>
  <c r="D24" i="50" s="1"/>
  <c r="S19" i="57" s="1"/>
  <c r="E121" i="5" l="1"/>
  <c r="D41" i="51" s="1"/>
  <c r="F121" i="5"/>
  <c r="F41" i="51" s="1"/>
  <c r="E166" i="5"/>
  <c r="F166" i="5"/>
  <c r="E161" i="5"/>
  <c r="F161" i="5"/>
  <c r="F36" i="51"/>
  <c r="F37" i="51" s="1"/>
  <c r="E71" i="5"/>
  <c r="D20" i="51" s="1"/>
  <c r="F71" i="5"/>
  <c r="F20" i="51" s="1"/>
  <c r="F24" i="51" s="1"/>
  <c r="E51" i="5"/>
  <c r="F51" i="5"/>
  <c r="F16" i="51" s="1"/>
  <c r="F17" i="51" s="1"/>
  <c r="F28" i="5"/>
  <c r="E26" i="5" s="1"/>
  <c r="E28" i="5" s="1"/>
  <c r="D68" i="9"/>
  <c r="D23" i="50" s="1"/>
  <c r="S18" i="57" s="1"/>
  <c r="M19" i="57" s="1"/>
  <c r="D29" i="50"/>
  <c r="S27" i="57" s="1"/>
  <c r="M18" i="57" s="1"/>
  <c r="O18" i="57" s="1"/>
  <c r="D40" i="51"/>
  <c r="D40" i="9"/>
  <c r="D34" i="9"/>
  <c r="D10" i="9"/>
  <c r="D30" i="9"/>
  <c r="D257" i="35"/>
  <c r="H21" i="3" s="1"/>
  <c r="E257" i="35"/>
  <c r="I21" i="3" s="1"/>
  <c r="D288" i="35"/>
  <c r="E288" i="35"/>
  <c r="D280" i="35"/>
  <c r="E280" i="35"/>
  <c r="D273" i="35"/>
  <c r="E136" i="5" s="1"/>
  <c r="E273" i="35"/>
  <c r="F136" i="5" s="1"/>
  <c r="D264" i="35"/>
  <c r="E264" i="35"/>
  <c r="D249" i="35"/>
  <c r="E249" i="35"/>
  <c r="D243" i="35"/>
  <c r="E243" i="35"/>
  <c r="D238" i="35"/>
  <c r="E238" i="35"/>
  <c r="D232" i="35"/>
  <c r="E232" i="35"/>
  <c r="D220" i="35"/>
  <c r="E220" i="35"/>
  <c r="D216" i="35"/>
  <c r="E216" i="35"/>
  <c r="D209" i="35"/>
  <c r="E209" i="35"/>
  <c r="D181" i="35"/>
  <c r="H19" i="3" s="1"/>
  <c r="E181" i="35"/>
  <c r="I19" i="3" s="1"/>
  <c r="D156" i="35"/>
  <c r="H12" i="3" s="1"/>
  <c r="E156" i="35"/>
  <c r="I12" i="3" s="1"/>
  <c r="D162" i="35"/>
  <c r="E162" i="35"/>
  <c r="D132" i="35"/>
  <c r="D21" i="3" s="1"/>
  <c r="E132" i="35"/>
  <c r="E21" i="3" s="1"/>
  <c r="D115" i="35"/>
  <c r="E115" i="35"/>
  <c r="D112" i="35"/>
  <c r="E112" i="35"/>
  <c r="D109" i="35"/>
  <c r="E109" i="35"/>
  <c r="E106" i="35"/>
  <c r="D102" i="35"/>
  <c r="E102" i="35"/>
  <c r="D84" i="35"/>
  <c r="E84" i="35"/>
  <c r="D69" i="35"/>
  <c r="D16" i="3" s="1"/>
  <c r="E69" i="35"/>
  <c r="E16" i="3" s="1"/>
  <c r="D15" i="3"/>
  <c r="E15" i="3"/>
  <c r="D14" i="3"/>
  <c r="D29" i="35"/>
  <c r="E29" i="35"/>
  <c r="D21" i="35"/>
  <c r="E21" i="35"/>
  <c r="D16" i="35"/>
  <c r="D10" i="35"/>
  <c r="O19" i="57" l="1"/>
  <c r="D9" i="50"/>
  <c r="O8" i="57"/>
  <c r="O9" i="57" s="1"/>
  <c r="O12" i="57" s="1"/>
  <c r="F143" i="5"/>
  <c r="E289" i="35"/>
  <c r="I22" i="3" s="1"/>
  <c r="E143" i="5"/>
  <c r="D289" i="35"/>
  <c r="H22" i="3" s="1"/>
  <c r="D31" i="35"/>
  <c r="D10" i="3" s="1"/>
  <c r="F127" i="5"/>
  <c r="E127" i="5"/>
  <c r="D124" i="35"/>
  <c r="D20" i="3" s="1"/>
  <c r="E124" i="35"/>
  <c r="E20" i="3" s="1"/>
  <c r="F151" i="5"/>
  <c r="E151" i="5"/>
  <c r="E250" i="35"/>
  <c r="I20" i="3" s="1"/>
  <c r="D250" i="35"/>
  <c r="H20" i="3" s="1"/>
  <c r="E168" i="5"/>
  <c r="D43" i="51" s="1"/>
  <c r="D28" i="50"/>
  <c r="D17" i="50"/>
  <c r="D44" i="51"/>
  <c r="F168" i="5"/>
  <c r="F43" i="51" s="1"/>
  <c r="D16" i="51"/>
  <c r="D17" i="51" s="1"/>
  <c r="D36" i="51"/>
  <c r="D37" i="51" s="1"/>
  <c r="D27" i="50"/>
  <c r="S21" i="57" s="1"/>
  <c r="D22" i="50"/>
  <c r="D18" i="50"/>
  <c r="S17" i="57" s="1"/>
  <c r="D13" i="50"/>
  <c r="D14" i="50"/>
  <c r="D15" i="50"/>
  <c r="D31" i="50" l="1"/>
  <c r="S30" i="57"/>
  <c r="S32" i="57" s="1"/>
  <c r="M22" i="57"/>
  <c r="O22" i="57" s="1"/>
  <c r="E152" i="5"/>
  <c r="E153" i="5" s="1"/>
  <c r="D42" i="51" s="1"/>
  <c r="F152" i="5"/>
  <c r="F153" i="5" s="1"/>
  <c r="F42" i="51" s="1"/>
  <c r="F45" i="51" s="1"/>
  <c r="F46" i="51" s="1"/>
  <c r="D23" i="3"/>
  <c r="I23" i="3"/>
  <c r="H23" i="3"/>
  <c r="D23" i="51"/>
  <c r="D24" i="51" s="1"/>
  <c r="D11" i="50"/>
  <c r="D12" i="50"/>
  <c r="D19" i="50" l="1"/>
  <c r="M23" i="57"/>
  <c r="D45" i="51"/>
  <c r="D46" i="51" s="1"/>
  <c r="O13" i="57" l="1"/>
  <c r="O14" i="57" s="1"/>
  <c r="M24" i="57"/>
  <c r="O24" i="57" s="1"/>
  <c r="O38" i="57" s="1"/>
  <c r="O23" i="57"/>
  <c r="D33" i="50"/>
  <c r="D35" i="50" s="1"/>
  <c r="E23" i="5" s="1"/>
  <c r="E81" i="9"/>
  <c r="E24" i="50" s="1"/>
  <c r="O40" i="57" l="1"/>
  <c r="O48" i="57"/>
  <c r="E22" i="5"/>
  <c r="E37" i="9"/>
  <c r="E38" i="9"/>
  <c r="E28" i="9"/>
  <c r="E29" i="9"/>
  <c r="E26" i="9"/>
  <c r="E25" i="9"/>
  <c r="O51" i="57" l="1"/>
  <c r="O52" i="57" s="1"/>
  <c r="E16" i="35"/>
  <c r="E31" i="35" l="1"/>
  <c r="E10" i="3" s="1"/>
  <c r="E14" i="3"/>
  <c r="E34" i="9"/>
  <c r="E14" i="50" s="1"/>
  <c r="E68" i="9"/>
  <c r="E23" i="50" s="1"/>
  <c r="E31" i="50" s="1"/>
  <c r="E40" i="9"/>
  <c r="E15" i="50" s="1"/>
  <c r="E10" i="9"/>
  <c r="E9" i="50" s="1"/>
  <c r="E30" i="9"/>
  <c r="E13" i="50" s="1"/>
  <c r="E19" i="50" l="1"/>
  <c r="E23" i="3"/>
  <c r="E33" i="50" l="1"/>
  <c r="E35" i="50" s="1"/>
  <c r="F23" i="5" s="1"/>
  <c r="F22" i="5" l="1"/>
  <c r="F24" i="5" l="1"/>
  <c r="F30" i="5" s="1"/>
  <c r="F9" i="51" s="1"/>
  <c r="F12" i="51" s="1"/>
  <c r="F25" i="51" s="1"/>
  <c r="E21" i="5" l="1"/>
  <c r="E24" i="5" s="1"/>
  <c r="E30" i="5" s="1"/>
  <c r="D9" i="51" s="1"/>
  <c r="D12" i="51" s="1"/>
  <c r="D25" i="51" s="1"/>
  <c r="G48" i="51" s="1"/>
  <c r="C22" i="12" l="1"/>
  <c r="A4" i="12"/>
  <c r="A3" i="12"/>
  <c r="A76" i="12"/>
  <c r="A75" i="12"/>
  <c r="E64" i="12"/>
  <c r="F50" i="12"/>
  <c r="E50" i="12"/>
  <c r="D50" i="12"/>
  <c r="C50" i="12"/>
  <c r="G49" i="12"/>
  <c r="G48" i="12"/>
  <c r="G47" i="12"/>
  <c r="G46" i="12"/>
  <c r="G45" i="12"/>
  <c r="G44" i="12"/>
  <c r="G43" i="12"/>
  <c r="G42" i="12"/>
  <c r="G41" i="12"/>
  <c r="G40" i="12"/>
  <c r="G39" i="12"/>
  <c r="G38" i="12"/>
  <c r="F36" i="12"/>
  <c r="E36" i="12"/>
  <c r="D36" i="12"/>
  <c r="C36" i="12"/>
  <c r="G35" i="12"/>
  <c r="D63" i="12" s="1"/>
  <c r="G34" i="12"/>
  <c r="D62" i="12" s="1"/>
  <c r="G33" i="12"/>
  <c r="D61" i="12" s="1"/>
  <c r="G32" i="12"/>
  <c r="D60" i="12" s="1"/>
  <c r="G31" i="12"/>
  <c r="G30" i="12"/>
  <c r="D58" i="12" s="1"/>
  <c r="G29" i="12"/>
  <c r="D57" i="12" s="1"/>
  <c r="G28" i="12"/>
  <c r="G27" i="12"/>
  <c r="G26" i="12"/>
  <c r="G25" i="12"/>
  <c r="G24" i="12"/>
  <c r="F22" i="12"/>
  <c r="E22" i="12"/>
  <c r="D22" i="12"/>
  <c r="G21" i="12"/>
  <c r="G20" i="12"/>
  <c r="G19" i="12"/>
  <c r="G18" i="12"/>
  <c r="G17" i="12"/>
  <c r="G16" i="12"/>
  <c r="G15" i="12"/>
  <c r="G14" i="12"/>
  <c r="G13" i="12"/>
  <c r="G12" i="12"/>
  <c r="G11" i="12"/>
  <c r="G10" i="12"/>
  <c r="D59" i="12" l="1"/>
  <c r="D54" i="12"/>
  <c r="D55" i="12"/>
  <c r="D56" i="12"/>
  <c r="D53" i="12"/>
  <c r="G22" i="12"/>
  <c r="G36" i="12"/>
  <c r="G50" i="12"/>
  <c r="D52" i="12"/>
  <c r="D64" i="12" l="1"/>
</calcChain>
</file>

<file path=xl/sharedStrings.xml><?xml version="1.0" encoding="utf-8"?>
<sst xmlns="http://schemas.openxmlformats.org/spreadsheetml/2006/main" count="2106" uniqueCount="1430">
  <si>
    <t>Particulars</t>
  </si>
  <si>
    <t>Total</t>
  </si>
  <si>
    <t>Chartered Accountants</t>
  </si>
  <si>
    <t>Income</t>
  </si>
  <si>
    <t>Objects Related Revenue</t>
  </si>
  <si>
    <t>Administrative Expenses</t>
  </si>
  <si>
    <t>Depreciation</t>
  </si>
  <si>
    <t>Loans and Advances</t>
  </si>
  <si>
    <t>Investments</t>
  </si>
  <si>
    <t>Receivables</t>
  </si>
  <si>
    <t>Other Current Assets</t>
  </si>
  <si>
    <t>Interest &amp; Bank Charges</t>
  </si>
  <si>
    <t>Note</t>
  </si>
  <si>
    <t>Receipts</t>
  </si>
  <si>
    <t>Total Receipts</t>
  </si>
  <si>
    <t>Payments</t>
  </si>
  <si>
    <t>Capital Payments</t>
  </si>
  <si>
    <t>Total Payments</t>
  </si>
  <si>
    <t>As at 31.03.2025</t>
  </si>
  <si>
    <t>RECEIPTS</t>
  </si>
  <si>
    <t>TOTAL</t>
  </si>
  <si>
    <t>Religious Receipts</t>
  </si>
  <si>
    <t>Savings Bank Interest</t>
  </si>
  <si>
    <t>Interest on Fixed Deposits (Local FDs)</t>
  </si>
  <si>
    <t>Interest on Endowment Deposit</t>
  </si>
  <si>
    <t>Dividends</t>
  </si>
  <si>
    <t>Interest on Foreign Contribution Account</t>
  </si>
  <si>
    <t>a) GST Applicable</t>
  </si>
  <si>
    <t>AC</t>
  </si>
  <si>
    <t>GRANTS RECEIVED</t>
  </si>
  <si>
    <t>Others</t>
  </si>
  <si>
    <t>CAPITAL RECEIPTS</t>
  </si>
  <si>
    <t>A</t>
  </si>
  <si>
    <t>B</t>
  </si>
  <si>
    <t>GST Collection</t>
  </si>
  <si>
    <t>Employees Share of EPF &amp; ESI</t>
  </si>
  <si>
    <t>Sale of Fixed Assets</t>
  </si>
  <si>
    <t>Development &amp; Other  Fund</t>
  </si>
  <si>
    <t>Welfare Fund</t>
  </si>
  <si>
    <t>Corpus Donations</t>
  </si>
  <si>
    <t>TDS Refunds</t>
  </si>
  <si>
    <t>Other Capital Receipts</t>
  </si>
  <si>
    <t>Agricultural Income</t>
  </si>
  <si>
    <t>PAYMENTS</t>
  </si>
  <si>
    <t>OBJECT RELATED PAYMENTS</t>
  </si>
  <si>
    <t>CAPITAL PAYMENTS</t>
  </si>
  <si>
    <t>ADDITION OF FIXED ASSETS</t>
  </si>
  <si>
    <t xml:space="preserve">Land </t>
  </si>
  <si>
    <t>Land Development</t>
  </si>
  <si>
    <t>Well and Tubewell</t>
  </si>
  <si>
    <t>Office Complex</t>
  </si>
  <si>
    <t>Compound Wall</t>
  </si>
  <si>
    <t>Commercial Buildings</t>
  </si>
  <si>
    <t>Other Buildings</t>
  </si>
  <si>
    <t>Building under construction</t>
  </si>
  <si>
    <t>Machinery and Equipments</t>
  </si>
  <si>
    <t>Generator</t>
  </si>
  <si>
    <t>Motor Vehicles</t>
  </si>
  <si>
    <t>Ambulance</t>
  </si>
  <si>
    <t>Sound System</t>
  </si>
  <si>
    <t>Furniture and Fixtures</t>
  </si>
  <si>
    <t>Books</t>
  </si>
  <si>
    <t>C</t>
  </si>
  <si>
    <t>Other Payments</t>
  </si>
  <si>
    <t>Interest on  Loan</t>
  </si>
  <si>
    <t>AGRICULTURE  EXPENSES</t>
  </si>
  <si>
    <t>Agricultural Expenses</t>
  </si>
  <si>
    <t>Cattle Expenses</t>
  </si>
  <si>
    <t>Balance as per Last Balance Sheet</t>
  </si>
  <si>
    <t>Add additions during the year</t>
  </si>
  <si>
    <t>CA</t>
  </si>
  <si>
    <t>PARTICULARS</t>
  </si>
  <si>
    <t>Balance as per last Balance Sheet</t>
  </si>
  <si>
    <t>D</t>
  </si>
  <si>
    <t xml:space="preserve">  As per Last Balance Sheet</t>
  </si>
  <si>
    <t xml:space="preserve">  Add: Surplus of the year</t>
  </si>
  <si>
    <t xml:space="preserve">  Less: Deficit of the year</t>
  </si>
  <si>
    <t>As per Last Balance Sheet</t>
  </si>
  <si>
    <t>Sub Total</t>
  </si>
  <si>
    <t>E</t>
  </si>
  <si>
    <t>CLOSING STOCK</t>
  </si>
  <si>
    <t>CASH IN HAND</t>
  </si>
  <si>
    <t>Cash Balances</t>
  </si>
  <si>
    <t>CASH AT BANK</t>
  </si>
  <si>
    <t>BALANCES IN SB/CURRENT  ACCOUNTS</t>
  </si>
  <si>
    <t>Total Balances of SB/Current Accounts</t>
  </si>
  <si>
    <t>FIXED DEPOSITS</t>
  </si>
  <si>
    <t>Total of Fixed Deposits</t>
  </si>
  <si>
    <t>ENDOWMENT  FUND DEPOSITS</t>
  </si>
  <si>
    <t>Total of Endowment Deposits</t>
  </si>
  <si>
    <t>STOCK</t>
  </si>
  <si>
    <t>OBJECT RELATED REVENUE</t>
  </si>
  <si>
    <t>Closing Stock</t>
  </si>
  <si>
    <t>Opening Stock</t>
  </si>
  <si>
    <t>DATA SHEET</t>
  </si>
  <si>
    <t>Code No</t>
  </si>
  <si>
    <t>Name of the Institution</t>
  </si>
  <si>
    <t>Address</t>
  </si>
  <si>
    <t>Contact Person</t>
  </si>
  <si>
    <t xml:space="preserve"> Contact No</t>
  </si>
  <si>
    <t>e mail iD</t>
  </si>
  <si>
    <t>Whether consolidated with MOSC Accounts</t>
  </si>
  <si>
    <t>YES/NO</t>
  </si>
  <si>
    <t>Financial Year</t>
  </si>
  <si>
    <t>PAN</t>
  </si>
  <si>
    <t>GST NO</t>
  </si>
  <si>
    <t>TAN</t>
  </si>
  <si>
    <t>12A Registration No</t>
  </si>
  <si>
    <t>80G Approval No</t>
  </si>
  <si>
    <t>Income Tax Filing Status</t>
  </si>
  <si>
    <t>ITO Ward</t>
  </si>
  <si>
    <t>Auditors Name and Address</t>
  </si>
  <si>
    <t>(with Mobile No and e mail ID)</t>
  </si>
  <si>
    <r>
      <rPr>
        <b/>
        <i/>
        <sz val="11"/>
        <color theme="1"/>
        <rFont val="Aptos Narrow"/>
        <family val="2"/>
        <scheme val="minor"/>
      </rPr>
      <t xml:space="preserve">An Institution under </t>
    </r>
    <r>
      <rPr>
        <b/>
        <sz val="11"/>
        <color theme="1"/>
        <rFont val="Aptos Narrow"/>
        <family val="2"/>
        <scheme val="minor"/>
      </rPr>
      <t xml:space="preserve">        Schedule of   MALANKARA ORTHODOX SYRIAN CHURCH</t>
    </r>
  </si>
  <si>
    <t>Address of the  Institution</t>
  </si>
  <si>
    <t>Provide the name and address with account number of the Bank or Financial Institution</t>
  </si>
  <si>
    <t>OPENING STOCK</t>
  </si>
  <si>
    <t>Annexure 15</t>
  </si>
  <si>
    <t>Malankara Orthodox Syrian Church</t>
  </si>
  <si>
    <t>Month</t>
  </si>
  <si>
    <t>Rent of Parish Hall</t>
  </si>
  <si>
    <t>Rent of Commercial Building</t>
  </si>
  <si>
    <t>Other Services</t>
  </si>
  <si>
    <t>Other Sales</t>
  </si>
  <si>
    <t>Rate of GST</t>
  </si>
  <si>
    <t>GST TURNOVER</t>
  </si>
  <si>
    <t>OUTPUT TAX</t>
  </si>
  <si>
    <t>INPUT TAX CREDIT AVAILED</t>
  </si>
  <si>
    <t xml:space="preserve"> TAX PAYMENT DETAILS</t>
  </si>
  <si>
    <t>NET TAX PAYABLE</t>
  </si>
  <si>
    <t>TAX PAID</t>
  </si>
  <si>
    <t>Date of Filing GSTR 3B</t>
  </si>
  <si>
    <t>Remarks if any</t>
  </si>
  <si>
    <t>GST LIABILITY STATEMENT</t>
  </si>
  <si>
    <t xml:space="preserve">Amount </t>
  </si>
  <si>
    <t>Remarks</t>
  </si>
  <si>
    <t>Details of above Payment</t>
  </si>
  <si>
    <t>Interest / Late Fees Paid during the year</t>
  </si>
  <si>
    <t>Verified and Correct</t>
  </si>
  <si>
    <t>July 2024</t>
  </si>
  <si>
    <t>F O R M   N O.  10B</t>
  </si>
  <si>
    <t>( See Rule 16CC and  17B )</t>
  </si>
  <si>
    <t xml:space="preserve">Audit Report under clause (b) of the tenth proviso to clause (23C) of section 10 and sub-clause (ii) of clause (b) of sub-section (1) of section 12A of the Income Tax Act, 1961 in the case of a fund or Trust or Institution or any University or other educational institution or any hospital or other medical institution.  </t>
  </si>
  <si>
    <t>We have obtained all the information and explanations,  to the best of our knowledge and belief were necessary for the purposes of the audit.</t>
  </si>
  <si>
    <t xml:space="preserve"> In our opinion, proper books of account have been maitained at the Registered  office  of the above-named  fund or Trust or Institution or university or other educational institution or hospital or other medical institution at the address mentioned at serial number 1 of the annexure.  </t>
  </si>
  <si>
    <t>In our opinion and to the best of our information, and according to explanations given to us, the particulars given in the Annexure are true and Correct subject to the following observations or Qualifications.</t>
  </si>
  <si>
    <t>In our opinion and to the best of our information, and according to information given to us, the said accounts give a true and fair view :-</t>
  </si>
  <si>
    <t>Subject to the following observations/Qualifications</t>
  </si>
  <si>
    <t>The prescribed particulars are annexed hereto</t>
  </si>
  <si>
    <t>Schedules  attached</t>
  </si>
  <si>
    <t xml:space="preserve">                                                           </t>
  </si>
  <si>
    <t xml:space="preserve">         </t>
  </si>
  <si>
    <t xml:space="preserve">           </t>
  </si>
  <si>
    <t xml:space="preserve">    </t>
  </si>
  <si>
    <t xml:space="preserve">                      </t>
  </si>
  <si>
    <t>SCHEDULES ANNEXED TO FORM 10B</t>
  </si>
  <si>
    <t>Schedules</t>
  </si>
  <si>
    <t>Corpus</t>
  </si>
  <si>
    <t>Details of Corpus</t>
  </si>
  <si>
    <t>NIL</t>
  </si>
  <si>
    <t>FC</t>
  </si>
  <si>
    <t>Details of Foreign Contribution</t>
  </si>
  <si>
    <t>LB</t>
  </si>
  <si>
    <t>Details of Loans and Borrowings</t>
  </si>
  <si>
    <t>Details of Capital Assets Transferred</t>
  </si>
  <si>
    <t>Donation</t>
  </si>
  <si>
    <t>Details of Donation received for more than Rs 50000</t>
  </si>
  <si>
    <t>SP-d</t>
  </si>
  <si>
    <t xml:space="preserve">Details of  the services of the auditee are made available to the specified person during the previous year?  </t>
  </si>
  <si>
    <t>TDS Disallawable</t>
  </si>
  <si>
    <t xml:space="preserve">Details of amounts inadmissible amount disallowable under  thirteenth proviso to clause (23C) of section 10 or sub- section (1) of section 11 read with sub-clause (ia) of clause (a) of section 40:  </t>
  </si>
  <si>
    <t>TDS (b)</t>
  </si>
  <si>
    <t>Details of payment on which tax has been deducted but has not been paid on or before the due date specified in sub- section (1) of section 139</t>
  </si>
  <si>
    <t>40A(3)</t>
  </si>
  <si>
    <t xml:space="preserve">Details of  amount is  disallowable  under  thirteenth proviso to section 10(23C ) or Explanation 3 to sub-section (1) of section 11 read with sub-section (3) of section 40A   </t>
  </si>
  <si>
    <t>40A(3A)</t>
  </si>
  <si>
    <t xml:space="preserve"> Details of Amount disallowable under  thirteenth proviso to section 10(23C )/sub-section (1) of section 11 read with sub- section (3A) of section 40A  </t>
  </si>
  <si>
    <t>269SS</t>
  </si>
  <si>
    <t xml:space="preserve">Details of loan  or  deposit or any  specified sum taken, exceeding  the limit specified in section 269SS during the previous year  </t>
  </si>
  <si>
    <t>269ST</t>
  </si>
  <si>
    <t xml:space="preserve">Details of amount received exceeding the limit specified in section 269ST, from a person in a  day;  or  in  respect  of  a single  transaction;  or  in  respect  of  transactions  relating  to  one  event  or  occasion  from  a  person during the previous year?  </t>
  </si>
  <si>
    <t>269T</t>
  </si>
  <si>
    <t xml:space="preserve"> Details of  repayment of  any amount being loan or deposit or any specified advance exceeding the limit specified in section 269T, during the previous year?   </t>
  </si>
  <si>
    <t>TDS/TCS</t>
  </si>
  <si>
    <t xml:space="preserve">Schedule TDS/TCS    </t>
  </si>
  <si>
    <t xml:space="preserve">Interest on TDS/TCS   </t>
  </si>
  <si>
    <t xml:space="preserve">Other law  violation   </t>
  </si>
  <si>
    <t>DI</t>
  </si>
  <si>
    <t>Details of deemed application under  Explanation 1  to sub-section (1) of section 11 and deemed income under sub-section (1B) of section 11</t>
  </si>
  <si>
    <t>DA</t>
  </si>
  <si>
    <t>Details of accumulated income taxed in earlier assessment years as per sub-section (1B) of section 11</t>
  </si>
  <si>
    <t>The details of  accumulation</t>
  </si>
  <si>
    <t>ACA</t>
  </si>
  <si>
    <t>Details of accumulated income taxed in earlier assessment years under sub-section (3) of section 11</t>
  </si>
  <si>
    <t>Reference to Form 10B</t>
  </si>
  <si>
    <r>
      <rPr>
        <sz val="11"/>
        <color rgb="FF231F20"/>
        <rFont val="Times New Roman"/>
        <family val="1"/>
      </rPr>
      <t>(i)</t>
    </r>
  </si>
  <si>
    <t>Whether the books of account and other documents have been kept and maintained in the form and manner and at such place as prescribed under rule 17AA by the auditee</t>
  </si>
  <si>
    <t>Yes/No</t>
  </si>
  <si>
    <r>
      <rPr>
        <sz val="11"/>
        <color rgb="FF231F20"/>
        <rFont val="Times New Roman"/>
        <family val="1"/>
      </rPr>
      <t>(ii)</t>
    </r>
  </si>
  <si>
    <r>
      <rPr>
        <sz val="11"/>
        <color rgb="FF231F20"/>
        <rFont val="Times New Roman"/>
        <family val="1"/>
      </rPr>
      <t>Provide the following details of the books of account and other documents</t>
    </r>
  </si>
  <si>
    <r>
      <rPr>
        <sz val="11"/>
        <color rgb="FF231F20"/>
        <rFont val="Times New Roman"/>
        <family val="1"/>
      </rPr>
      <t>S.
No</t>
    </r>
  </si>
  <si>
    <r>
      <rPr>
        <sz val="12"/>
        <color rgb="FF231F20"/>
        <rFont val="Times New Roman"/>
        <family val="1"/>
      </rPr>
      <t>Details of the receipts of the auditee on which tax has been deducted  at source referred to in sections 194C or 194J or 194H or 194Q :</t>
    </r>
  </si>
  <si>
    <t>Category of income/receipt</t>
  </si>
  <si>
    <t>Income/receipt in column 7 or 8 which    is    from business incidental  to  the attainment       of the    objects    of the auditee.
(In Rs.)</t>
  </si>
  <si>
    <t>Whether separate books of account have been maintained   for activities income/receipt  which is mentioned in column 10 (Yes/No)</t>
  </si>
  <si>
    <t>Trade, commerce or business (Rs.)</t>
  </si>
  <si>
    <t>Activity of rendering any service in relation to any trade, commerce or business (Rs.)</t>
  </si>
  <si>
    <t>Others (specify the nature) (Rs.)</t>
  </si>
  <si>
    <t>(i)</t>
  </si>
  <si>
    <t>Donation Received in Kind</t>
  </si>
  <si>
    <t>(ii)</t>
  </si>
  <si>
    <t>(iii)</t>
  </si>
  <si>
    <t>School/College Receipts</t>
  </si>
  <si>
    <t>Total amount applied for charitable or religious purposes in India during the previous year</t>
  </si>
  <si>
    <t>(a)</t>
  </si>
  <si>
    <t>Contribution  or Donation to any other person during the previous year</t>
  </si>
  <si>
    <t>Total application  [(a)+(b)]</t>
  </si>
  <si>
    <r>
      <rPr>
        <sz val="12"/>
        <color rgb="FF231F20"/>
        <rFont val="Times New Roman"/>
        <family val="1"/>
      </rPr>
      <t>Amount of application (Rs.)</t>
    </r>
  </si>
  <si>
    <t>Mode of Payment -Electronic Mode</t>
  </si>
  <si>
    <t>Mode of Payment -Other Than Electronic Mode</t>
  </si>
  <si>
    <r>
      <rPr>
        <sz val="12"/>
        <color rgb="FF231F20"/>
        <rFont val="Times New Roman"/>
        <family val="1"/>
      </rPr>
      <t>Whether any TDS has been deducted (Yes/No)</t>
    </r>
  </si>
  <si>
    <r>
      <rPr>
        <sz val="12"/>
        <color rgb="FF231F20"/>
        <rFont val="Times New Roman"/>
        <family val="1"/>
      </rPr>
      <t>Section under which TDS has been deducted</t>
    </r>
  </si>
  <si>
    <t>Amount in Rs. &lt; fill schedule Corpus&gt;  Sch 2</t>
  </si>
  <si>
    <t>Repayment of loan or borrowing during the previous year which was earlier applied and not claimed as application during that previous year.</t>
  </si>
  <si>
    <t>Amount in Rs. &lt; fill schedule LB&gt;  Sch 3</t>
  </si>
  <si>
    <t>Amount in Rs.
&lt; fill schedule TDS&gt; Sch 11</t>
  </si>
  <si>
    <t>Amount in Rs.
&lt; fill schedule 40A(3)/schedule 40A(3A)&gt; Sch 7</t>
  </si>
  <si>
    <t>Limit the amount upto  Taxable Income become zero</t>
  </si>
  <si>
    <r>
      <rPr>
        <sz val="12"/>
        <color rgb="FF231F20"/>
        <rFont val="Times New Roman"/>
        <family val="1"/>
      </rPr>
      <t>Details of capital asset transferred under sub-section (1A) of section 11</t>
    </r>
  </si>
  <si>
    <r>
      <rPr>
        <sz val="12"/>
        <color rgb="FF231F20"/>
        <rFont val="Times New Roman"/>
        <family val="1"/>
      </rPr>
      <t>Whether a capital asset being property held under trust wholly for charitable or religious purpose is transferred and the net consideration for which it is transferred?</t>
    </r>
  </si>
  <si>
    <r>
      <rPr>
        <sz val="12"/>
        <color rgb="FF231F20"/>
        <rFont val="Times New Roman"/>
        <family val="1"/>
      </rPr>
      <t>Whether deemed application is claimed as per clause (a) of sub-section (1A) of section 11 and the amount of such deemed application?</t>
    </r>
  </si>
  <si>
    <r>
      <rPr>
        <sz val="12"/>
        <color rgb="FF231F20"/>
        <rFont val="Times New Roman"/>
        <family val="1"/>
      </rPr>
      <t>Whether a capital asset being property held  under trust in part only for charitable or religious purpose is transferred and the  net consideration  for which it is transferred?</t>
    </r>
  </si>
  <si>
    <r>
      <rPr>
        <sz val="12"/>
        <color rgb="FF231F20"/>
        <rFont val="Times New Roman"/>
        <family val="1"/>
      </rPr>
      <t>Whether deemed application is claimed as per clause (b) of sub-section (1A) of section 11 and the amount of such deemed application?</t>
    </r>
  </si>
  <si>
    <r>
      <rPr>
        <sz val="12"/>
        <color rgb="FF231F20"/>
        <rFont val="Times New Roman"/>
        <family val="1"/>
      </rPr>
      <t>Application of income out of the following sources during the previous year</t>
    </r>
  </si>
  <si>
    <r>
      <rPr>
        <sz val="12"/>
        <color rgb="FF231F20"/>
        <rFont val="Times New Roman"/>
        <family val="1"/>
      </rPr>
      <t>+Electronic modes
(Rs.)</t>
    </r>
  </si>
  <si>
    <r>
      <rPr>
        <sz val="12"/>
        <color rgb="FF231F20"/>
        <rFont val="Times New Roman"/>
        <family val="1"/>
      </rPr>
      <t>Other than Electronic modes (Rs.)</t>
    </r>
  </si>
  <si>
    <r>
      <rPr>
        <sz val="12"/>
        <color rgb="FF231F20"/>
        <rFont val="Times New Roman"/>
        <family val="1"/>
      </rPr>
      <t>Income accumulated under  third proviso to clause (23C) of section 10 or under sub-section (2) of section 11 during any earlier previous year</t>
    </r>
  </si>
  <si>
    <t>Total Amount (Rs.)
&lt; Fill schedule AC&gt;</t>
  </si>
  <si>
    <r>
      <rPr>
        <sz val="12"/>
        <color rgb="FF231F20"/>
        <rFont val="Times New Roman"/>
        <family val="1"/>
      </rPr>
      <t>Income deemed to be applied in any preceding year under clause (2) of Explanation 1 to sub-section (1) of section 11  during any earlier previous year</t>
    </r>
  </si>
  <si>
    <t>Total Amount (Rs.)
&lt; Fill schedule DI&gt;</t>
  </si>
  <si>
    <r>
      <rPr>
        <sz val="12"/>
        <color rgb="FF231F20"/>
        <rFont val="Times New Roman"/>
        <family val="1"/>
      </rPr>
      <t>Income of earlier previous years up to 15% accumulated or set apart</t>
    </r>
  </si>
  <si>
    <t>Total Amount (Rs.)</t>
  </si>
  <si>
    <r>
      <rPr>
        <sz val="12"/>
        <color rgb="FF231F20"/>
        <rFont val="Times New Roman"/>
        <family val="1"/>
      </rPr>
      <t>Corpus</t>
    </r>
  </si>
  <si>
    <t>Total Amount (Rs.)
&lt; Fill Schedule Corpus&gt;</t>
  </si>
  <si>
    <t>Total Amount (Rs.)
&lt; Fill Schedule LB&gt;</t>
  </si>
  <si>
    <r>
      <rPr>
        <sz val="12"/>
        <color rgb="FF231F20"/>
        <rFont val="Times New Roman"/>
        <family val="1"/>
      </rPr>
      <t>Any other (Please specify)</t>
    </r>
  </si>
  <si>
    <t>Sl No</t>
  </si>
  <si>
    <r>
      <rPr>
        <sz val="12"/>
        <color rgb="FF231F20"/>
        <rFont val="Times New Roman"/>
        <family val="1"/>
      </rPr>
      <t>Name of person</t>
    </r>
  </si>
  <si>
    <r>
      <rPr>
        <sz val="12"/>
        <color rgb="FF231F20"/>
        <rFont val="Times New Roman"/>
        <family val="1"/>
      </rPr>
      <t>PAN</t>
    </r>
  </si>
  <si>
    <t xml:space="preserve">Amount of TDS </t>
  </si>
  <si>
    <t xml:space="preserve"> If yes, fill Schedule Donation &gt;( Sch 5)</t>
  </si>
  <si>
    <t>Details of transactions referred to in section 13 (2)</t>
  </si>
  <si>
    <t>Whether the services of the  auditee are made available to any  specified person during the previous year without adequate remuneration or other compensation</t>
  </si>
  <si>
    <r>
      <rPr>
        <b/>
        <sz val="12"/>
        <color rgb="FF231F20"/>
        <rFont val="Times New Roman"/>
        <family val="1"/>
      </rPr>
      <t>Specified Violation</t>
    </r>
  </si>
  <si>
    <t>Whether the  auditee has incurred any  specified violation as referred to in Explanation 2 to the fifteenth proviso to clause (23C) of section 10 or Explanation to  sub-section (4) of section 12AB and the amount of such violation</t>
  </si>
  <si>
    <r>
      <rPr>
        <sz val="12"/>
        <color rgb="FF231F20"/>
        <rFont val="Times New Roman"/>
        <family val="1"/>
      </rPr>
      <t>Income of the auditee has been applied, other than for the objects of the trust or institution.</t>
    </r>
  </si>
  <si>
    <r>
      <rPr>
        <sz val="12"/>
        <color rgb="FF231F20"/>
        <rFont val="Times New Roman"/>
        <family val="1"/>
      </rPr>
      <t>Whether the auditee   has income from profits and gains of business which is not incidental to the attainment of its objectives or separate books of account are not maintained by auditee  in respect of the business which is incidental to the attainment of its objectives.</t>
    </r>
  </si>
  <si>
    <r>
      <rPr>
        <sz val="12"/>
        <color rgb="FF231F20"/>
        <rFont val="Times New Roman"/>
        <family val="1"/>
      </rPr>
      <t>Whether the auditee, referred to in clause (a) of sub-section (1) of section 13, has applied any part of its income from the property held under a trust for private religious purposes, which does not enure for the benefit of the public.</t>
    </r>
  </si>
  <si>
    <t>Whether the auditee,  referred to in clause (b) of sub-section (1) of section 13,  has applied any part of its income for the benefit of any particular religious community or caste.</t>
  </si>
  <si>
    <r>
      <rPr>
        <sz val="12"/>
        <color rgb="FF231F20"/>
        <rFont val="Times New Roman"/>
        <family val="1"/>
      </rPr>
      <t>Whether any activity being carried out by the auditee is not genuine or is not being carried out in accordance with all or any of the conditions subject to which it was registered.</t>
    </r>
  </si>
  <si>
    <r>
      <rPr>
        <sz val="12"/>
        <color rgb="FF231F20"/>
        <rFont val="Times New Roman"/>
        <family val="1"/>
      </rPr>
      <t>Whether the auditee has not complied with the requirement of any other law, for the time being in force, and the order, direction or decree, by whatever name called, holding that such non- compliance has occurred, has either not been disputed or has attained finality.</t>
    </r>
  </si>
  <si>
    <r>
      <rPr>
        <sz val="12"/>
        <color rgb="FF231F20"/>
        <rFont val="Times New Roman"/>
        <family val="1"/>
      </rPr>
      <t>Whether there is any claim of depreciation or otherwise has been made in terms of Explanation 1 to clause (23C) of section 10 or sub-section (6) of section 11 in respect of any asset, acquisition of which has been claimed as an application of income and the amount of such depreciation?</t>
    </r>
  </si>
  <si>
    <r>
      <rPr>
        <sz val="12"/>
        <color rgb="FF231F20"/>
        <rFont val="Times New Roman"/>
        <family val="1"/>
      </rPr>
      <t>If yes specify the amount</t>
    </r>
  </si>
  <si>
    <r>
      <rPr>
        <sz val="12"/>
        <color rgb="FF231F20"/>
        <rFont val="Times New Roman"/>
        <family val="1"/>
      </rPr>
      <t>In  view  of  provisions  of nineteenth proviso to clause (23C) of section 10 or  sub-section (7) of section  11, please  specify  whether  the  trust  or  institution  has  claimed  deduction  under section 10 [other than clause (1), clause (23C) and clause (46) thereof] during the previous year and the amount of such claim?</t>
    </r>
  </si>
  <si>
    <r>
      <rPr>
        <sz val="12"/>
        <color rgb="FF231F20"/>
        <rFont val="Times New Roman"/>
        <family val="1"/>
      </rPr>
      <t>Whether  the   auditee  has taken or accepted  any  loan  or  deposit or any  specified sum, exceeding  the limit specified in section 269SS during the previous year?</t>
    </r>
  </si>
  <si>
    <r>
      <rPr>
        <sz val="10"/>
        <color rgb="FF231F20"/>
        <rFont val="Times New Roman"/>
        <family val="1"/>
      </rPr>
      <t>Amount in Rs.
(If yes, fill Schedule 269SS)</t>
    </r>
    <r>
      <rPr>
        <sz val="10"/>
        <color rgb="FF000000"/>
        <rFont val="Times New Roman"/>
        <family val="1"/>
      </rPr>
      <t xml:space="preserve">  (Sch 10)</t>
    </r>
  </si>
  <si>
    <t>Whether the  auditee  has received an amount exceeding the limit specified in section 269ST, from a person in a  day;  or  in  respect  of  a  single  transaction;  or  in  respect  of  transactions  relating  to  one  event  or occasion  from  a  person during the previous year?</t>
  </si>
  <si>
    <r>
      <rPr>
        <sz val="10"/>
        <color rgb="FF231F20"/>
        <rFont val="Times New Roman"/>
        <family val="1"/>
      </rPr>
      <t>Amount in Rs.
(If yes, fill Schedule 269ST)</t>
    </r>
    <r>
      <rPr>
        <sz val="10"/>
        <color rgb="FF000000"/>
        <rFont val="Times New Roman"/>
        <family val="1"/>
      </rPr>
      <t xml:space="preserve"> (Sch 11)</t>
    </r>
  </si>
  <si>
    <r>
      <rPr>
        <sz val="12"/>
        <color rgb="FF231F20"/>
        <rFont val="Times New Roman"/>
        <family val="1"/>
      </rPr>
      <t>Whether the  auditee  has repaid any amount being loan or deposit or any specified advance exceeding the limit specified in section 269T, during the previous year?</t>
    </r>
  </si>
  <si>
    <r>
      <rPr>
        <sz val="10"/>
        <color rgb="FF231F20"/>
        <rFont val="Times New Roman"/>
        <family val="1"/>
      </rPr>
      <t>Amount in Rs.
(If yes, fill Schedule 269T)</t>
    </r>
    <r>
      <rPr>
        <sz val="10"/>
        <color rgb="FF000000"/>
        <rFont val="Times New Roman"/>
        <family val="1"/>
      </rPr>
      <t xml:space="preserve">  (Sch 12)</t>
    </r>
  </si>
  <si>
    <r>
      <rPr>
        <sz val="12"/>
        <color rgb="FF231F20"/>
        <rFont val="Times New Roman"/>
        <family val="1"/>
      </rPr>
      <t>Whether the  auditee  is required to deduct or collect tax as per the provisions of Chapter XVII-B or Chapter XVII-BB?</t>
    </r>
  </si>
  <si>
    <t>Sch 14 and 15</t>
  </si>
  <si>
    <t>Schedules to fill as may be applicable  &lt; refer to instructions&gt;  Form 10B</t>
  </si>
  <si>
    <t>Schedule   Corpus:  Details of Corpus   (Sch1)</t>
  </si>
  <si>
    <t>Type  of corpus donation</t>
  </si>
  <si>
    <t>(ii) Other than (i) received on or after 01/04/2021</t>
  </si>
  <si>
    <t>(iii) Other than (i) and (ii)</t>
  </si>
  <si>
    <t>Opening balance at the beginning of  the previous year (Corpus  not applied   till the begin ning of  the previous year) (1)</t>
  </si>
  <si>
    <t>Received/Treated as corpus during the previous year (2)</t>
  </si>
  <si>
    <t>Applied during  the previous year (3)</t>
  </si>
  <si>
    <t>Amount invested or deposited  back in to corpus (which was earlier applied and not claimed as application   if such application fulfilled the conditions (4)</t>
  </si>
  <si>
    <t>Total amount invested   or deposited back in  to corpus(5)</t>
  </si>
  <si>
    <t>Financial year in which (4) was applied earlier(6)</t>
  </si>
  <si>
    <t>Closing balance (7)  [(1+2+5)-3]</t>
  </si>
  <si>
    <t xml:space="preserve">Invested  in modes specified  in section 11(5) (8)
</t>
  </si>
  <si>
    <t>Amount taxed in previous assessment year (9)</t>
  </si>
  <si>
    <t>Invested in modes other than specified  in sectio n 11(5)as  on last day of the previous year (10)</t>
  </si>
  <si>
    <t>If  corpus donation  is of  type (i)  then  whether  it  fulfills  the following conditions</t>
  </si>
  <si>
    <t>Amount applied out of  corpus  for the purpose other than for which the voluntary contribution was made</t>
  </si>
  <si>
    <t>Contribution or donation to any person;</t>
  </si>
  <si>
    <t>Maitained as not seperately identifiable</t>
  </si>
  <si>
    <t>Invested or deposited in the forms and modes other those specified under sub-section (5) of section 11.</t>
  </si>
  <si>
    <t>(ii)   –  Other than  (i) above received on  or after 01.04.2021</t>
  </si>
  <si>
    <t>(iii)  Other than  (i)and  (ii) above</t>
  </si>
  <si>
    <r>
      <rPr>
        <b/>
        <sz val="12"/>
        <color rgb="FF231F20"/>
        <rFont val="Times New Roman"/>
        <family val="1"/>
      </rPr>
      <t>Schedule LB: Details of Loan and Borrowing</t>
    </r>
    <r>
      <rPr>
        <b/>
        <sz val="12"/>
        <rFont val="Times New Roman"/>
        <family val="1"/>
      </rPr>
      <t xml:space="preserve">  (Sch3)</t>
    </r>
  </si>
  <si>
    <r>
      <rPr>
        <sz val="12"/>
        <color rgb="FF231F20"/>
        <rFont val="Times New Roman"/>
        <family val="1"/>
      </rPr>
      <t>Opening balance
as on  1</t>
    </r>
    <r>
      <rPr>
        <vertAlign val="superscript"/>
        <sz val="12"/>
        <color rgb="FF231F20"/>
        <rFont val="Times New Roman"/>
        <family val="1"/>
      </rPr>
      <t>st</t>
    </r>
    <r>
      <rPr>
        <sz val="12"/>
        <color rgb="FF231F20"/>
        <rFont val="Times New Roman"/>
        <family val="1"/>
      </rPr>
      <t xml:space="preserve"> April of the previous year</t>
    </r>
  </si>
  <si>
    <r>
      <rPr>
        <sz val="12"/>
        <color rgb="FF231F20"/>
        <rFont val="Times New Roman"/>
        <family val="1"/>
      </rPr>
      <t>Loan and borrowings taken for applications towards objectives during the previous year</t>
    </r>
  </si>
  <si>
    <r>
      <rPr>
        <sz val="12"/>
        <color rgb="FF231F20"/>
        <rFont val="Times New Roman"/>
        <family val="1"/>
      </rPr>
      <t>Applied for the objects of the trust or institution during the previous year</t>
    </r>
  </si>
  <si>
    <t>Amount of repayment of loan or borrowing during the previous year (which was earlier applied and not claimed as application if such application fulfilled the conditions as required)</t>
  </si>
  <si>
    <r>
      <rPr>
        <sz val="12"/>
        <color rgb="FF231F20"/>
        <rFont val="Times New Roman"/>
        <family val="1"/>
      </rPr>
      <t>Financial year in which (4) was applied earlier</t>
    </r>
  </si>
  <si>
    <r>
      <rPr>
        <sz val="12"/>
        <color rgb="FF231F20"/>
        <rFont val="Times New Roman"/>
        <family val="1"/>
      </rPr>
      <t>Total
repayment of loan or borrowing during the
previous year</t>
    </r>
    <r>
      <rPr>
        <sz val="12"/>
        <color rgb="FF000000"/>
        <rFont val="Times New Roman"/>
        <family val="1"/>
      </rPr>
      <t xml:space="preserve"> (In Rs.)</t>
    </r>
  </si>
  <si>
    <r>
      <rPr>
        <sz val="12"/>
        <color rgb="FF231F20"/>
        <rFont val="Times New Roman"/>
        <family val="1"/>
      </rPr>
      <t>Closing Balance as on 31st March
(1+2-6=7)</t>
    </r>
  </si>
  <si>
    <t>Schedule CA : Details of capital asset transferred under sub-section (1A) of section 11 (Sch 4)</t>
  </si>
  <si>
    <t>Type of Property</t>
  </si>
  <si>
    <t>Date</t>
  </si>
  <si>
    <t>Details of Property Sold/ Purchased</t>
  </si>
  <si>
    <t>Sale Amount</t>
  </si>
  <si>
    <t>Cost</t>
  </si>
  <si>
    <t>Indexed Cost</t>
  </si>
  <si>
    <t>Capital Gain</t>
  </si>
  <si>
    <t>Purchase Cost</t>
  </si>
  <si>
    <t>Schedule Donations : Details of  the Donations received from Specified Persons during the previous year (Sch 5)</t>
  </si>
  <si>
    <t>S. No.</t>
  </si>
  <si>
    <t>Name of specified person</t>
  </si>
  <si>
    <t xml:space="preserve">Address of Specified person </t>
  </si>
  <si>
    <t>PAN of Specified Person</t>
  </si>
  <si>
    <t>Aadhar if allotted</t>
  </si>
  <si>
    <t>Amount Received</t>
  </si>
  <si>
    <t>Mode of Receipt</t>
  </si>
  <si>
    <t>(1)</t>
  </si>
  <si>
    <t>(2)</t>
  </si>
  <si>
    <t>(3)</t>
  </si>
  <si>
    <t>(4)</t>
  </si>
  <si>
    <t>(5)</t>
  </si>
  <si>
    <t>(6)</t>
  </si>
  <si>
    <t>(7)</t>
  </si>
  <si>
    <t>Cash/cheque/Kind</t>
  </si>
  <si>
    <r>
      <rPr>
        <b/>
        <sz val="12"/>
        <color rgb="FF231F20"/>
        <rFont val="Times New Roman"/>
        <family val="1"/>
      </rPr>
      <t>Schedule TDS disallowable: Details of amounts inadmissible amount disallowable under  thirteenth proviso to clause (23C) of section 10 or sub- section (1) of section 11 read with sub-clause (ia) of clause (a) of section 40:</t>
    </r>
    <r>
      <rPr>
        <b/>
        <sz val="12"/>
        <rFont val="Times New Roman"/>
        <family val="1"/>
      </rPr>
      <t xml:space="preserve">   (Sch 7)</t>
    </r>
  </si>
  <si>
    <t>(a) Details of payment on which tax is not deducted</t>
  </si>
  <si>
    <r>
      <rPr>
        <sz val="12"/>
        <color rgb="FF231F20"/>
        <rFont val="Times New Roman"/>
        <family val="1"/>
      </rPr>
      <t>Nature of payment</t>
    </r>
  </si>
  <si>
    <r>
      <rPr>
        <b/>
        <sz val="12"/>
        <color rgb="FF231F20"/>
        <rFont val="Times New Roman"/>
        <family val="1"/>
      </rPr>
      <t>(b) Details of payment on which tax has been deducted but has not been paid on or before the due date specified in sub- section (1) of section 139</t>
    </r>
  </si>
  <si>
    <t>Address of Payee</t>
  </si>
  <si>
    <r>
      <rPr>
        <b/>
        <sz val="12"/>
        <color rgb="FF231F20"/>
        <rFont val="Times New Roman"/>
        <family val="1"/>
      </rPr>
      <t>Schedule 40A(3): Details of  amount is  disallowable  under  thirteenth proviso to section 10(23C ) or Explanation 3 to sub-section (1) of section 11 read with sub-section (3) of section 40A</t>
    </r>
    <r>
      <rPr>
        <b/>
        <sz val="12"/>
        <rFont val="Times New Roman"/>
        <family val="1"/>
      </rPr>
      <t xml:space="preserve">   (Sch 8)</t>
    </r>
  </si>
  <si>
    <r>
      <rPr>
        <sz val="12"/>
        <color rgb="FF231F20"/>
        <rFont val="Times New Roman"/>
        <family val="1"/>
      </rPr>
      <t>S.
No.</t>
    </r>
  </si>
  <si>
    <r>
      <rPr>
        <sz val="12"/>
        <color rgb="FF231F20"/>
        <rFont val="Times New Roman"/>
        <family val="1"/>
      </rPr>
      <t>Name</t>
    </r>
  </si>
  <si>
    <r>
      <rPr>
        <sz val="12"/>
        <color rgb="FF231F20"/>
        <rFont val="Times New Roman"/>
        <family val="1"/>
      </rPr>
      <t>Address</t>
    </r>
  </si>
  <si>
    <r>
      <rPr>
        <b/>
        <sz val="12"/>
        <color rgb="FF231F20"/>
        <rFont val="Times New Roman"/>
        <family val="1"/>
      </rPr>
      <t>Schedule 40A(3A):  Details of Amount disallowable under  thirteenth proviso to section 10(23C )/sub-section (1) of section 11 read with sub- section (3A) of section 40A</t>
    </r>
    <r>
      <rPr>
        <b/>
        <sz val="12"/>
        <rFont val="Times New Roman"/>
        <family val="1"/>
      </rPr>
      <t xml:space="preserve">  (Sch 9)</t>
    </r>
  </si>
  <si>
    <r>
      <rPr>
        <sz val="12"/>
        <color rgb="FF231F20"/>
        <rFont val="Times New Roman"/>
        <family val="1"/>
      </rPr>
      <t>Amount</t>
    </r>
  </si>
  <si>
    <r>
      <rPr>
        <sz val="12"/>
        <color rgb="FF231F20"/>
        <rFont val="Times New Roman"/>
        <family val="1"/>
      </rPr>
      <t>PAN or Aadhar, if available</t>
    </r>
  </si>
  <si>
    <r>
      <rPr>
        <b/>
        <sz val="12"/>
        <color rgb="FF231F20"/>
        <rFont val="Times New Roman"/>
        <family val="1"/>
      </rPr>
      <t>Schedule 269SS: Details of loan  or  deposit or any  specified sum taken, exceeding  the limit specified in section 269SS during the previous year</t>
    </r>
    <r>
      <rPr>
        <b/>
        <sz val="12"/>
        <rFont val="Times New Roman"/>
        <family val="1"/>
      </rPr>
      <t xml:space="preserve">  (Sch 10)</t>
    </r>
  </si>
  <si>
    <r>
      <rPr>
        <sz val="12"/>
        <color rgb="FF231F20"/>
        <rFont val="Times New Roman"/>
        <family val="1"/>
      </rPr>
      <t>S.No</t>
    </r>
  </si>
  <si>
    <r>
      <rPr>
        <sz val="12"/>
        <color rgb="FF231F20"/>
        <rFont val="Times New Roman"/>
        <family val="1"/>
      </rPr>
      <t>Address</t>
    </r>
    <r>
      <rPr>
        <sz val="12"/>
        <rFont val="Times New Roman"/>
        <family val="1"/>
      </rPr>
      <t xml:space="preserve"> with PIN</t>
    </r>
  </si>
  <si>
    <r>
      <rPr>
        <b/>
        <sz val="12"/>
        <color rgb="FF231F20"/>
        <rFont val="Times New Roman"/>
        <family val="1"/>
      </rPr>
      <t>Schedule 269ST: Details of amount received exceeding the limit specified in section 269ST, from a person in a  day;  or  in  respect  of  a single  transaction;  or  in  respect  of  transactions  relating  to  one  event  or  occasion  from  a  person during the previous year?</t>
    </r>
    <r>
      <rPr>
        <b/>
        <sz val="12"/>
        <rFont val="Times New Roman"/>
        <family val="1"/>
      </rPr>
      <t xml:space="preserve">  (Sch 11)</t>
    </r>
  </si>
  <si>
    <r>
      <rPr>
        <sz val="12"/>
        <color rgb="FF231F20"/>
        <rFont val="Times New Roman"/>
        <family val="1"/>
      </rPr>
      <t>Details of Payee</t>
    </r>
  </si>
  <si>
    <r>
      <rPr>
        <sz val="12"/>
        <color rgb="FF231F20"/>
        <rFont val="Times New Roman"/>
        <family val="1"/>
      </rPr>
      <t>Details of Transaction</t>
    </r>
  </si>
  <si>
    <r>
      <rPr>
        <sz val="12"/>
        <color rgb="FF231F20"/>
        <rFont val="Times New Roman"/>
        <family val="1"/>
      </rPr>
      <t>Mode of Repayment</t>
    </r>
  </si>
  <si>
    <t>PAN/Aadhar</t>
  </si>
  <si>
    <r>
      <rPr>
        <sz val="12"/>
        <color rgb="FF231F20"/>
        <rFont val="Times New Roman"/>
        <family val="1"/>
      </rPr>
      <t>Loan or deposit or any specified advance</t>
    </r>
  </si>
  <si>
    <t>Please specify mode of receipt [by Cheque or bank draft or use of electronic clearing system through a bank account or any other]</t>
  </si>
  <si>
    <r>
      <rPr>
        <sz val="12"/>
        <color rgb="FF231F20"/>
        <rFont val="Times New Roman"/>
        <family val="1"/>
      </rPr>
      <t>Whether Account payee, if by cheque or bank draft?</t>
    </r>
  </si>
  <si>
    <r>
      <rPr>
        <sz val="12"/>
        <color rgb="FF231F20"/>
        <rFont val="Times New Roman"/>
        <family val="1"/>
      </rPr>
      <t>Whether squared up?</t>
    </r>
  </si>
  <si>
    <r>
      <rPr>
        <sz val="12"/>
        <color rgb="FF231F20"/>
        <rFont val="Times New Roman"/>
        <family val="1"/>
      </rPr>
      <t>Maximum amount outstanding</t>
    </r>
  </si>
  <si>
    <r>
      <rPr>
        <sz val="12"/>
        <color rgb="FF231F20"/>
        <rFont val="Times New Roman"/>
        <family val="1"/>
      </rPr>
      <t>By cheque or Bank draft or use of electronic clearing system through a bank account or nay other mode</t>
    </r>
  </si>
  <si>
    <r>
      <rPr>
        <sz val="12"/>
        <color rgb="FF231F20"/>
        <rFont val="Times New Roman"/>
        <family val="1"/>
      </rPr>
      <t>Whether Account Payee if by cheque or bank draft?</t>
    </r>
  </si>
  <si>
    <r>
      <rPr>
        <b/>
        <sz val="12"/>
        <color rgb="FF231F20"/>
        <rFont val="Times New Roman"/>
        <family val="1"/>
      </rPr>
      <t>Schedule 269T:  Details of  repayment of  any amount being loan or deposit or any specified advance exceeding the limit specified in section 269T, during the previous year?</t>
    </r>
    <r>
      <rPr>
        <b/>
        <sz val="12"/>
        <rFont val="Times New Roman"/>
        <family val="1"/>
      </rPr>
      <t xml:space="preserve">   (Sch 12)</t>
    </r>
  </si>
  <si>
    <r>
      <rPr>
        <sz val="12"/>
        <color rgb="FF231F20"/>
        <rFont val="Times New Roman"/>
        <family val="1"/>
      </rPr>
      <t>Please specify  mode         of receipt
[by    cheque    or Bank    draft    or use  of  electronic clearing    system through   a   bank account   or   any other]</t>
    </r>
  </si>
  <si>
    <r>
      <rPr>
        <sz val="12"/>
        <color rgb="FF231F20"/>
        <rFont val="Times New Roman"/>
        <family val="1"/>
      </rPr>
      <t>Whether Squared up?</t>
    </r>
  </si>
  <si>
    <r>
      <rPr>
        <b/>
        <sz val="12"/>
        <color rgb="FF231F20"/>
        <rFont val="Times New Roman"/>
        <family val="1"/>
      </rPr>
      <t>Schedule TDS/TCS</t>
    </r>
    <r>
      <rPr>
        <b/>
        <sz val="12"/>
        <rFont val="Times New Roman"/>
        <family val="1"/>
      </rPr>
      <t xml:space="preserve">    (Sch 13)</t>
    </r>
  </si>
  <si>
    <r>
      <rPr>
        <sz val="12"/>
        <color rgb="FF231F20"/>
        <rFont val="Times New Roman"/>
        <family val="1"/>
      </rPr>
      <t>Tax Deduction and Collection Account Number (TAN)</t>
    </r>
  </si>
  <si>
    <r>
      <rPr>
        <sz val="12"/>
        <color rgb="FF231F20"/>
        <rFont val="Times New Roman"/>
        <family val="1"/>
      </rPr>
      <t>Section</t>
    </r>
  </si>
  <si>
    <r>
      <rPr>
        <sz val="12"/>
        <color rgb="FF231F20"/>
        <rFont val="Times New Roman"/>
        <family val="1"/>
      </rPr>
      <t>Total amount of payment or  receipt of the nature specified in column (3)</t>
    </r>
  </si>
  <si>
    <r>
      <rPr>
        <sz val="12"/>
        <color rgb="FF231F20"/>
        <rFont val="Times New Roman"/>
        <family val="1"/>
      </rPr>
      <t>Total amount on which tax was required to be deducted or collected out    of (4)</t>
    </r>
  </si>
  <si>
    <r>
      <rPr>
        <sz val="12"/>
        <color rgb="FF231F20"/>
        <rFont val="Times New Roman"/>
        <family val="1"/>
      </rPr>
      <t>Total amount on which tax was deducted or collected at specified rate out of</t>
    </r>
  </si>
  <si>
    <r>
      <rPr>
        <sz val="12"/>
        <color rgb="FF231F20"/>
        <rFont val="Times New Roman"/>
        <family val="1"/>
      </rPr>
      <t>Amount of tax deducted or collected out of (6)</t>
    </r>
  </si>
  <si>
    <r>
      <rPr>
        <b/>
        <sz val="12"/>
        <color rgb="FF231F20"/>
        <rFont val="Times New Roman"/>
        <family val="1"/>
      </rPr>
      <t>Schedule Statement of TDS/TCS</t>
    </r>
    <r>
      <rPr>
        <b/>
        <sz val="12"/>
        <rFont val="Times New Roman"/>
        <family val="1"/>
      </rPr>
      <t xml:space="preserve">  (Sch 14)</t>
    </r>
  </si>
  <si>
    <r>
      <rPr>
        <sz val="12"/>
        <color rgb="FF231F20"/>
        <rFont val="Times New Roman"/>
        <family val="1"/>
      </rPr>
      <t>Tax deduction and collection account number (TAN)</t>
    </r>
  </si>
  <si>
    <r>
      <rPr>
        <sz val="12"/>
        <color rgb="FF231F20"/>
        <rFont val="Times New Roman"/>
        <family val="1"/>
      </rPr>
      <t>Type of Form</t>
    </r>
  </si>
  <si>
    <r>
      <rPr>
        <b/>
        <sz val="12"/>
        <color rgb="FF231F20"/>
        <rFont val="Times New Roman"/>
        <family val="1"/>
      </rPr>
      <t>Schedule Interest on TDS/TCS</t>
    </r>
    <r>
      <rPr>
        <b/>
        <sz val="12"/>
        <rFont val="Times New Roman"/>
        <family val="1"/>
      </rPr>
      <t xml:space="preserve">   (Sch 15)</t>
    </r>
  </si>
  <si>
    <t>Property Income</t>
  </si>
  <si>
    <t xml:space="preserve"> TOTAL</t>
  </si>
  <si>
    <t>Grants Received</t>
  </si>
  <si>
    <t>PROPERTY INCOME</t>
  </si>
  <si>
    <t>CLOSING CASH AND BANK</t>
  </si>
  <si>
    <t>MALANKARA ORTHODOX SYRIAN CHURCH</t>
  </si>
  <si>
    <t>AGRICULTURE INCOME</t>
  </si>
  <si>
    <t>Agriculture Expenses</t>
  </si>
  <si>
    <t>Add :Additions</t>
  </si>
  <si>
    <t>GST Payable</t>
  </si>
  <si>
    <t>TDS Payable</t>
  </si>
  <si>
    <t>Accrued Interest On FD (Priest Welfare)</t>
  </si>
  <si>
    <t xml:space="preserve">      b) GST not Applicable</t>
  </si>
  <si>
    <t>Add:  General Capital fund Additions</t>
  </si>
  <si>
    <t>Add: Donations for capital expenditure</t>
  </si>
  <si>
    <t>Loan from Banks</t>
  </si>
  <si>
    <t>Other Reseves</t>
  </si>
  <si>
    <t>I</t>
  </si>
  <si>
    <t>II</t>
  </si>
  <si>
    <t>Hospital Collections</t>
  </si>
  <si>
    <t>School/College Collections</t>
  </si>
  <si>
    <t>III</t>
  </si>
  <si>
    <t>Capital Receipts</t>
  </si>
  <si>
    <t>Borrowings, Loans and Advances</t>
  </si>
  <si>
    <t>Liabilities and Payables</t>
  </si>
  <si>
    <t>Return of Deposits and Investments</t>
  </si>
  <si>
    <t>Taxes and Refund</t>
  </si>
  <si>
    <t>Taxes and Penalty</t>
  </si>
  <si>
    <t>Hospital Expenses</t>
  </si>
  <si>
    <t>School/College Expenses</t>
  </si>
  <si>
    <t>Payment from Endowment Fund</t>
  </si>
  <si>
    <t>Other Capital Payments</t>
  </si>
  <si>
    <t>Advances from  MOSC Institutions</t>
  </si>
  <si>
    <t>Rent Deposits</t>
  </si>
  <si>
    <t>Auditors Remunaration Payable</t>
  </si>
  <si>
    <t>Sundry Creditors</t>
  </si>
  <si>
    <t>Other Expenses Payable</t>
  </si>
  <si>
    <t>Other investments</t>
  </si>
  <si>
    <t>Advances to MOSC Institutions</t>
  </si>
  <si>
    <t>Advance to contractors</t>
  </si>
  <si>
    <t>Other advances</t>
  </si>
  <si>
    <t>Rent deposits</t>
  </si>
  <si>
    <t>Electricity deposit</t>
  </si>
  <si>
    <t>Telephone deposit</t>
  </si>
  <si>
    <t>LPG cylinder deposit</t>
  </si>
  <si>
    <t>Income receivable on investments</t>
  </si>
  <si>
    <t>Interest receivable on  advances</t>
  </si>
  <si>
    <t>TDS /TCS of Previous Years</t>
  </si>
  <si>
    <t>Sundry Receivables</t>
  </si>
  <si>
    <t>Cattle Income</t>
  </si>
  <si>
    <t>Rent advance (Own property)</t>
  </si>
  <si>
    <t>Advance from others</t>
  </si>
  <si>
    <t>Advance to spiritual organisations</t>
  </si>
  <si>
    <t>Advance for Land</t>
  </si>
  <si>
    <t>Advance to Contractors</t>
  </si>
  <si>
    <t>Other Advances</t>
  </si>
  <si>
    <t>Outstanding Expenses</t>
  </si>
  <si>
    <t>Advances from others</t>
  </si>
  <si>
    <t>a</t>
  </si>
  <si>
    <t>Education</t>
  </si>
  <si>
    <t>b</t>
  </si>
  <si>
    <t>d</t>
  </si>
  <si>
    <t>e</t>
  </si>
  <si>
    <t>Amount invested or deposited back in corpus which was applied during any preceding previous year and not claimed  as application during that previous year.</t>
  </si>
  <si>
    <t>c</t>
  </si>
  <si>
    <t xml:space="preserve">Total allowable application </t>
  </si>
  <si>
    <t>OTHER RECEIPTS</t>
  </si>
  <si>
    <t>Bonds/ Mutual Funds</t>
  </si>
  <si>
    <t>Advance for land / Buildings</t>
  </si>
  <si>
    <t>Rental income of Parish Hall</t>
  </si>
  <si>
    <t>Rental income from Commercial Building</t>
  </si>
  <si>
    <t>Other Interest Income</t>
  </si>
  <si>
    <t>Caution Deposits Refunded</t>
  </si>
  <si>
    <t>GST Payments</t>
  </si>
  <si>
    <t>Cash In Hand</t>
  </si>
  <si>
    <t>Computer and Accessories</t>
  </si>
  <si>
    <t>Spiritual Organisation</t>
  </si>
  <si>
    <t>Mosc Payable</t>
  </si>
  <si>
    <t>Instructions for filling Financial Statements of A and B Schedule Institutions</t>
  </si>
  <si>
    <t>Create additional heads of Accounts in the prescribed Schedules wherever necessary to  incorporate  all Receipts and Payments of the institution. Add more rows for entering such Receipts and Payments. Simultaneously I&amp;E Schedules are also to be altered accordingly.</t>
  </si>
  <si>
    <t>Do not add, delete or change the main heads of Receipts and Payments Account, Income and Expenditure and Balance Sheet</t>
  </si>
  <si>
    <t>All Fixed Assets having similar nature are to be grouped as per the List of Assets given in FA Schedule</t>
  </si>
  <si>
    <t>Appropriate working notes to be provided in schedule itself for grouping of various heads of Receipts and Payments</t>
  </si>
  <si>
    <t>Data Sheets to be prepared for each institutions and to be accompanied with its financial Statements</t>
  </si>
  <si>
    <t>An institution having separate PAN must be prepared its Financial Statements in this form and are not to be consolidated with MOSC Accounts. Such accounts has to be filed separately. All filing details are to be entered in Data Sheet.</t>
  </si>
  <si>
    <t>This financial Statements has to be submitted on or before 30th June every year before The Church Accounts Committee of MOSC along with Auditors Report.</t>
  </si>
  <si>
    <t>Institution has to be identified its major Operating Income and Operating Expenses</t>
  </si>
  <si>
    <t>In order to prepare the accounts under Mercantile System, it is required to provide all accrued Income and Expenses in Income and Expenditure Account. For this I&amp;E Schedules are to be prepared by providing all accrued Income and Expenses</t>
  </si>
  <si>
    <t>All grants receipts from and grant payments to MOSC Institutions are to be entered  under Income &amp; Expenditure Account and are required to be set off while consolidating the accounts of the MOSC.</t>
  </si>
  <si>
    <t>Use separate sub schedules for disclosing all items in a particular head of accounts. Endowment Receipts, Security Deposits, Fixed Deposits are to be balanced with Books of Accounts and are to be given as annexure.</t>
  </si>
  <si>
    <t>Hospital Receipts</t>
  </si>
  <si>
    <t>Printing and Publishing Income</t>
  </si>
  <si>
    <t>Printing and Publishing Expenses</t>
  </si>
  <si>
    <t>Voluntary Contribution Received (Local Donation)</t>
  </si>
  <si>
    <t>Foreign Contribution Received (FC Donation)</t>
  </si>
  <si>
    <t>Salaries and Allowances (General)</t>
  </si>
  <si>
    <t>Staff welfare Expenses</t>
  </si>
  <si>
    <t>Medical Allowances</t>
  </si>
  <si>
    <t>Provision for Gratuity</t>
  </si>
  <si>
    <t>Retirement Benefits</t>
  </si>
  <si>
    <t>Wages</t>
  </si>
  <si>
    <t>Manure and Pesticides</t>
  </si>
  <si>
    <t>ENDOWMENT DEPOSIT</t>
  </si>
  <si>
    <t>Other Interest</t>
  </si>
  <si>
    <t>RECEIPTS AND  PAYMENTS ACCOUNT   FOR THE YEAR  ENDED  31/03/2024</t>
  </si>
  <si>
    <t>Interchurch accouts</t>
  </si>
  <si>
    <t>Grant and assistance (Inter accounts)</t>
  </si>
  <si>
    <t>Special collections</t>
  </si>
  <si>
    <t xml:space="preserve">INTERCHURCH ACCOUNTS </t>
  </si>
  <si>
    <t>Payment of special collections (Inter accounts)</t>
  </si>
  <si>
    <t>To Other Offices</t>
  </si>
  <si>
    <t>Total of Inter Church Payments</t>
  </si>
  <si>
    <t>Special Collection Payable</t>
  </si>
  <si>
    <t>TDS/TCS   Collection</t>
  </si>
  <si>
    <t xml:space="preserve"> Building</t>
  </si>
  <si>
    <t>Software and Websites</t>
  </si>
  <si>
    <t>Less   Capital Transfer</t>
  </si>
  <si>
    <t>Total of Endowment Bank Deposits</t>
  </si>
  <si>
    <t>Less: Capital Transfer</t>
  </si>
  <si>
    <t>2023-24</t>
  </si>
  <si>
    <t>2021-22</t>
  </si>
  <si>
    <t>2020-21</t>
  </si>
  <si>
    <t>2019-20</t>
  </si>
  <si>
    <t>2022-23</t>
  </si>
  <si>
    <t>Other Income</t>
  </si>
  <si>
    <t>Caution Deposit Payable</t>
  </si>
  <si>
    <t>No</t>
  </si>
  <si>
    <t>Gross Block</t>
  </si>
  <si>
    <t>Rate %</t>
  </si>
  <si>
    <t>Net Block</t>
  </si>
  <si>
    <t xml:space="preserve">    Additions </t>
  </si>
  <si>
    <t xml:space="preserve">Deletions </t>
  </si>
  <si>
    <t>For the Year</t>
  </si>
  <si>
    <t>180 days or More</t>
  </si>
  <si>
    <t>Less than 180 days</t>
  </si>
  <si>
    <t xml:space="preserve">Buildings: </t>
  </si>
  <si>
    <t>Furniture &amp; Fittings</t>
  </si>
  <si>
    <t>Capital work-in-progress</t>
  </si>
  <si>
    <t>Building Under Construction</t>
  </si>
  <si>
    <t xml:space="preserve">Grand Total </t>
  </si>
  <si>
    <t>NOTES TO ACCOUNTS AND ACCOUNTING POLICIES</t>
  </si>
  <si>
    <t>1. General Information</t>
  </si>
  <si>
    <t>The institution is governed under the Malankara Orthodox Syrian Church Schedule of Institutions and prepares its financial statements in accordance with generally accepted accounting principles (GAAP) in India, as applicable to charitable and religious institutions.</t>
  </si>
  <si>
    <t>2. Basis of Accounting</t>
  </si>
  <si>
    <t>3. Use of Estimates</t>
  </si>
  <si>
    <t>The preparation of financial statements requires management to make certain estimates and assumptions. These affect the reported amounts of assets and liabilities and disclosure of contingent liabilities. Actual results may differ.</t>
  </si>
  <si>
    <t>4. Revenue Recognition</t>
  </si>
  <si>
    <t>Donations and Offerings: Recognized on a receipt basis.</t>
  </si>
  <si>
    <t>Grants and Aids: Recognized when received and/or to the extent of expenditure incurred.</t>
  </si>
  <si>
    <t>Tuition and Hostel Fees (if any): Recognized on an accrual basis.</t>
  </si>
  <si>
    <t>Interest Income: Recognized on a time proportion basis.</t>
  </si>
  <si>
    <t>5. Property,Plant &amp; Equipments and Depreciation</t>
  </si>
  <si>
    <t>6. Investments</t>
  </si>
  <si>
    <r>
      <t xml:space="preserve">Investments are stated at </t>
    </r>
    <r>
      <rPr>
        <b/>
        <sz val="14"/>
        <color theme="1"/>
        <rFont val="Times New Roman"/>
        <family val="1"/>
      </rPr>
      <t>cost</t>
    </r>
    <r>
      <rPr>
        <sz val="14"/>
        <color theme="1"/>
        <rFont val="Times New Roman"/>
        <family val="1"/>
      </rPr>
      <t xml:space="preserve">. </t>
    </r>
  </si>
  <si>
    <t>7. Trust Fund / Endowments</t>
  </si>
  <si>
    <r>
      <t xml:space="preserve">Trust Funds and </t>
    </r>
    <r>
      <rPr>
        <b/>
        <sz val="14"/>
        <color theme="1"/>
        <rFont val="Times New Roman"/>
        <family val="1"/>
      </rPr>
      <t>Endowments</t>
    </r>
    <r>
      <rPr>
        <sz val="14"/>
        <color theme="1"/>
        <rFont val="Times New Roman"/>
        <family val="1"/>
      </rPr>
      <t xml:space="preserve"> are capital receipts and are not available for operational expenditure.Interest or income generated from such funds, is separately accounted.</t>
    </r>
  </si>
  <si>
    <t>8. Grants &amp; Subsidies</t>
  </si>
  <si>
    <r>
      <t xml:space="preserve">Government or other institutional grants are recognized as </t>
    </r>
    <r>
      <rPr>
        <b/>
        <sz val="14"/>
        <color theme="1"/>
        <rFont val="Times New Roman"/>
        <family val="1"/>
      </rPr>
      <t>income or liability</t>
    </r>
    <r>
      <rPr>
        <sz val="14"/>
        <color theme="1"/>
        <rFont val="Times New Roman"/>
        <family val="1"/>
      </rPr>
      <t xml:space="preserve"> depending on the nature—whether specific (capital/revenue) or general purpose.</t>
    </r>
  </si>
  <si>
    <t>9. Retirement Benefits</t>
  </si>
  <si>
    <t>10. Contingent Liabilities</t>
  </si>
  <si>
    <t>Contingent liabilities, if any, are disclosed in the Notes but not provided for in the books.</t>
  </si>
  <si>
    <t>11. Related Party Transactions</t>
  </si>
  <si>
    <t>All transactions with related parties (e.g., Trust Board, Trustees) are disclosed separately, if material.</t>
  </si>
  <si>
    <t>12. Previous Year Figures</t>
  </si>
  <si>
    <t>Previous year's figures have been regrouped/rearranged wherever necessary for comparison.</t>
  </si>
  <si>
    <t>Donation In Kind</t>
  </si>
  <si>
    <t xml:space="preserve"> Note</t>
  </si>
  <si>
    <t>(b)</t>
  </si>
  <si>
    <t xml:space="preserve">Fees from Rendering of Services </t>
  </si>
  <si>
    <t>(c)</t>
  </si>
  <si>
    <t>(d)</t>
  </si>
  <si>
    <t>(e)</t>
  </si>
  <si>
    <t>(f)</t>
  </si>
  <si>
    <t>(g)</t>
  </si>
  <si>
    <t>(h)</t>
  </si>
  <si>
    <t>Sale of Goods</t>
  </si>
  <si>
    <t>Total Income (I+II)</t>
  </si>
  <si>
    <t>IV</t>
  </si>
  <si>
    <t>Expenses:</t>
  </si>
  <si>
    <t>V</t>
  </si>
  <si>
    <t>VI</t>
  </si>
  <si>
    <t>VII</t>
  </si>
  <si>
    <t>As per our Report in Form 10B</t>
  </si>
  <si>
    <t>Excess of Income overExpenditure for the year before
exceptional and extraordinary items (III- IV)</t>
  </si>
  <si>
    <t>EMPLOYEE BENEFIT EXPENSE</t>
  </si>
  <si>
    <t>MALANKARA ORTHODOX SYRIAN CHURCH, DEVALOKAM, KOTTAYAM, KERALA</t>
  </si>
  <si>
    <r>
      <rPr>
        <b/>
        <sz val="10"/>
        <rFont val="Trebuchet MS"/>
        <family val="2"/>
      </rPr>
      <t>(Amount in Rs.</t>
    </r>
    <r>
      <rPr>
        <b/>
        <sz val="10"/>
        <rFont val="Trebuchet MS"/>
        <family val="2"/>
      </rPr>
      <t>)</t>
    </r>
  </si>
  <si>
    <t>31 March 2025</t>
  </si>
  <si>
    <t>Sources of Funds</t>
  </si>
  <si>
    <t>NPO Funds</t>
  </si>
  <si>
    <t>Unrestricted Funds</t>
  </si>
  <si>
    <t>Restricted Funds</t>
  </si>
  <si>
    <t>Non-current liabilities</t>
  </si>
  <si>
    <t>Long-term borrowings</t>
  </si>
  <si>
    <t xml:space="preserve">Other long-term liabilities </t>
  </si>
  <si>
    <t>Long-term provisions</t>
  </si>
  <si>
    <t>Current liabilities</t>
  </si>
  <si>
    <t>Short-term borrowings</t>
  </si>
  <si>
    <t>Payables</t>
  </si>
  <si>
    <t>Deposits and Advances</t>
  </si>
  <si>
    <t>Other current liabilities</t>
  </si>
  <si>
    <t>Short-term provisions</t>
  </si>
  <si>
    <t>Application of Funds</t>
  </si>
  <si>
    <t>Non-current assets</t>
  </si>
  <si>
    <t xml:space="preserve">    Property, Plant and Equipment</t>
  </si>
  <si>
    <t xml:space="preserve">    Intangible assets</t>
  </si>
  <si>
    <t xml:space="preserve">    Capital work in progress</t>
  </si>
  <si>
    <t>(iv)</t>
  </si>
  <si>
    <t xml:space="preserve">    Intangible asset under development</t>
  </si>
  <si>
    <t>Non-current investments</t>
  </si>
  <si>
    <t>Long Term Loans and Advances</t>
  </si>
  <si>
    <t>Other non-current assets (specify nature)</t>
  </si>
  <si>
    <t>Current assets</t>
  </si>
  <si>
    <t>Current investments</t>
  </si>
  <si>
    <t>Inventories</t>
  </si>
  <si>
    <t>Cash and bank balances</t>
  </si>
  <si>
    <t xml:space="preserve">Short Term Loans and Advances </t>
  </si>
  <si>
    <t>Other current assets</t>
  </si>
  <si>
    <t>Summary of significant accounting policies</t>
  </si>
  <si>
    <t>Property, Plant and Equipment and 
Intangible assets</t>
  </si>
  <si>
    <t>As at 31.03.2026</t>
  </si>
  <si>
    <t>RECEIPTS AND PAYMENTS ACCOUNT FOR THE YEAR ENDED 31ST MARCH 2026</t>
  </si>
  <si>
    <t>STATEMENT OF INCOME AND EXPENDITURE ACCOUNT  FOR THE YEAR  ENDED  31/03/2026</t>
  </si>
  <si>
    <t>Balance Sheet as at  31ST MARCH 2026</t>
  </si>
  <si>
    <t>31 March 2026</t>
  </si>
  <si>
    <t>SCHEDULE ATTACHED TO BALANCE SHEET AS AT 31/03/2026</t>
  </si>
  <si>
    <t>As on 31.03.2026</t>
  </si>
  <si>
    <t>Upto 31-03-2026</t>
  </si>
  <si>
    <t>For the year ended 31st March 2026</t>
  </si>
  <si>
    <t>January 2026</t>
  </si>
  <si>
    <t>February 2026</t>
  </si>
  <si>
    <t>March 2026</t>
  </si>
  <si>
    <t>GST Payable as on 31/03/2026</t>
  </si>
  <si>
    <t>TDS/TCS  of Current Year and of Previous years be separately shown in Balance Sheet Schedule</t>
  </si>
  <si>
    <t>DONATIONS AND GRANTS</t>
  </si>
  <si>
    <t>RELIGEOUS RECEIPTS</t>
  </si>
  <si>
    <t>OTHER INCOME</t>
  </si>
  <si>
    <t>DONATION/CONTRIBUTIONS PAID</t>
  </si>
  <si>
    <t>FINANCE COSTS</t>
  </si>
  <si>
    <t>OTHER EXPENSE</t>
  </si>
  <si>
    <t>RELIGEOUS/CHARITABLE EXPENSES</t>
  </si>
  <si>
    <t>NPO FUND</t>
  </si>
  <si>
    <t>Other Non Current Assets</t>
  </si>
  <si>
    <t>Bank Balances</t>
  </si>
  <si>
    <t>Deposits</t>
  </si>
  <si>
    <t>RP-1</t>
  </si>
  <si>
    <t>RP-2</t>
  </si>
  <si>
    <t>RP-3</t>
  </si>
  <si>
    <t>RP-4</t>
  </si>
  <si>
    <t>RP-5</t>
  </si>
  <si>
    <t>RP-6</t>
  </si>
  <si>
    <t>RP-7</t>
  </si>
  <si>
    <t>RP-9</t>
  </si>
  <si>
    <t>RP-10</t>
  </si>
  <si>
    <t>RP-11</t>
  </si>
  <si>
    <t>RP-12</t>
  </si>
  <si>
    <t>RP-13</t>
  </si>
  <si>
    <t>RP-15</t>
  </si>
  <si>
    <t>RP-16</t>
  </si>
  <si>
    <t>RP-17</t>
  </si>
  <si>
    <t>RP-18</t>
  </si>
  <si>
    <t>RP-19</t>
  </si>
  <si>
    <t>RP-20</t>
  </si>
  <si>
    <t>Note -RP-1</t>
  </si>
  <si>
    <t>Note -RP-2</t>
  </si>
  <si>
    <t>Note -RP-4</t>
  </si>
  <si>
    <t>Note -RP-5</t>
  </si>
  <si>
    <t>Note -RP-6</t>
  </si>
  <si>
    <t>Note -RP-7</t>
  </si>
  <si>
    <t>Note -RP-8</t>
  </si>
  <si>
    <t>Note -RP-9</t>
  </si>
  <si>
    <t>Note -RP-10</t>
  </si>
  <si>
    <t>Note -RP-11</t>
  </si>
  <si>
    <t>Note -RP-13</t>
  </si>
  <si>
    <t>Note -RP-14</t>
  </si>
  <si>
    <t>Note -RP-15</t>
  </si>
  <si>
    <t>Note -RP-16</t>
  </si>
  <si>
    <t>Note -RP-17</t>
  </si>
  <si>
    <t>Note -RP-18</t>
  </si>
  <si>
    <t>Note -RP-19</t>
  </si>
  <si>
    <t>Note -RP-20</t>
  </si>
  <si>
    <t>IE-1</t>
  </si>
  <si>
    <t>IE-2</t>
  </si>
  <si>
    <t>IE-3</t>
  </si>
  <si>
    <t>IE-4</t>
  </si>
  <si>
    <t>IE-5</t>
  </si>
  <si>
    <t>IE-6</t>
  </si>
  <si>
    <t>IE-7</t>
  </si>
  <si>
    <t>IE-8</t>
  </si>
  <si>
    <t>IE-9</t>
  </si>
  <si>
    <t>IE-10</t>
  </si>
  <si>
    <t>IE-11</t>
  </si>
  <si>
    <t>IE-12</t>
  </si>
  <si>
    <t>IE-13</t>
  </si>
  <si>
    <t>IE-14</t>
  </si>
  <si>
    <t>IE-15</t>
  </si>
  <si>
    <t>IE-16</t>
  </si>
  <si>
    <t>IE-17</t>
  </si>
  <si>
    <t>Note-IE-1</t>
  </si>
  <si>
    <t>Note-IE-2</t>
  </si>
  <si>
    <t>Note-IE-3</t>
  </si>
  <si>
    <t>Note-IE-4</t>
  </si>
  <si>
    <t>Note-IE-5</t>
  </si>
  <si>
    <t>Note-IE-6</t>
  </si>
  <si>
    <t>Note-IE-7</t>
  </si>
  <si>
    <t>Note-IE-8</t>
  </si>
  <si>
    <t>Note-IE-9</t>
  </si>
  <si>
    <t>Note-IE-10</t>
  </si>
  <si>
    <t>Note-IE-11</t>
  </si>
  <si>
    <t>Note-IE-13</t>
  </si>
  <si>
    <t>Note-IE-14</t>
  </si>
  <si>
    <t>Note-IE-15</t>
  </si>
  <si>
    <t>Note-IE-16</t>
  </si>
  <si>
    <t>Note-IE-17</t>
  </si>
  <si>
    <t>BS-1</t>
  </si>
  <si>
    <t>BS-2</t>
  </si>
  <si>
    <t>BS-3</t>
  </si>
  <si>
    <t>BS-4</t>
  </si>
  <si>
    <t>BS-5</t>
  </si>
  <si>
    <t>BS-6</t>
  </si>
  <si>
    <t>BS-7</t>
  </si>
  <si>
    <t>BS-8</t>
  </si>
  <si>
    <t>BS-9</t>
  </si>
  <si>
    <t>BS-10</t>
  </si>
  <si>
    <t>BS-11</t>
  </si>
  <si>
    <t>BS-12</t>
  </si>
  <si>
    <t>BS-13</t>
  </si>
  <si>
    <t>Note-BS-1</t>
  </si>
  <si>
    <t>Note-BS-3</t>
  </si>
  <si>
    <t>Note-BS-4</t>
  </si>
  <si>
    <t>Note-BS-6</t>
  </si>
  <si>
    <t>Note-BS-7</t>
  </si>
  <si>
    <t>Note-BS-8</t>
  </si>
  <si>
    <t>Note-BS-9</t>
  </si>
  <si>
    <t>Note-BS-10</t>
  </si>
  <si>
    <t>Note-BS-11</t>
  </si>
  <si>
    <t>Note-BS-12</t>
  </si>
  <si>
    <t>Note-BS-13</t>
  </si>
  <si>
    <t>Note-BS-14</t>
  </si>
  <si>
    <t>BS-14</t>
  </si>
  <si>
    <t>Interest receivable on deposits</t>
  </si>
  <si>
    <t>Others (Specify Here)</t>
  </si>
  <si>
    <t>ACC NO</t>
  </si>
  <si>
    <t>NAME OF BANK AND BRANCH</t>
  </si>
  <si>
    <t>SUB Schedule No</t>
  </si>
  <si>
    <t>Schedule No</t>
  </si>
  <si>
    <t>I E Sub Schedule</t>
  </si>
  <si>
    <t>Interchurch is Adjusted here</t>
  </si>
  <si>
    <t>NAME OF NBFC AND BRANCH</t>
  </si>
  <si>
    <t>Advance From Institution Members</t>
  </si>
  <si>
    <t>Plant and Equipment</t>
  </si>
  <si>
    <r>
      <rPr>
        <b/>
        <strike/>
        <sz val="12"/>
        <rFont val="Times New Roman"/>
        <family val="1"/>
      </rPr>
      <t>Freehold</t>
    </r>
    <r>
      <rPr>
        <b/>
        <sz val="12"/>
        <rFont val="Times New Roman"/>
        <family val="1"/>
      </rPr>
      <t xml:space="preserve"> land</t>
    </r>
  </si>
  <si>
    <t>Employee Benefit Expense</t>
  </si>
  <si>
    <t>others</t>
  </si>
  <si>
    <t>Security Deposits Refunded</t>
  </si>
  <si>
    <t>Security Deposits Paid</t>
  </si>
  <si>
    <t>Caution Deposits Paid</t>
  </si>
  <si>
    <t>Payment of other Liabilities</t>
  </si>
  <si>
    <t>Sundry Payables</t>
  </si>
  <si>
    <t>RELIGEOUS/DAYARA/SEMINARY/ RECIEPTS</t>
  </si>
  <si>
    <t>Security Deposits</t>
  </si>
  <si>
    <t>Security Deposit Received</t>
  </si>
  <si>
    <t>Caution Deposit Received</t>
  </si>
  <si>
    <t xml:space="preserve">Advances </t>
  </si>
  <si>
    <t>Donation and Grants</t>
  </si>
  <si>
    <t>Object Related Revenue</t>
  </si>
  <si>
    <t>a) Interest and Dividend Income</t>
  </si>
  <si>
    <t>b)Other Receipts</t>
  </si>
  <si>
    <t>Donation/Contribution Paid</t>
  </si>
  <si>
    <t>Finance Cost</t>
  </si>
  <si>
    <t>Other Expenses</t>
  </si>
  <si>
    <t>a)Administrative Expenses</t>
  </si>
  <si>
    <t>b)Repair &amp; Maintenance</t>
  </si>
  <si>
    <t>c)Other Payments</t>
  </si>
  <si>
    <t>Object Related Expenses</t>
  </si>
  <si>
    <t>Religious/Charitable Expense</t>
  </si>
  <si>
    <t>Note-RP-3</t>
  </si>
  <si>
    <t>RELIGEOUS/DAYARA/SEMINARY RECIEPTS</t>
  </si>
  <si>
    <t>DONATION/CONTRIBUTION PAID</t>
  </si>
  <si>
    <t>Note RP-12</t>
  </si>
  <si>
    <t>OTHER EXPENSES</t>
  </si>
  <si>
    <t>RP-14A</t>
  </si>
  <si>
    <t>RP-14C</t>
  </si>
  <si>
    <t>RP-14B</t>
  </si>
  <si>
    <t>Advance from MOSC Institutions(Inter accounts)</t>
  </si>
  <si>
    <t>Repayment of Loans and Borrowings</t>
  </si>
  <si>
    <t>TDS/TCS  Deducted from Income</t>
  </si>
  <si>
    <t>To Mosc Institutions-</t>
  </si>
  <si>
    <t>Catholicate Day Collections</t>
  </si>
  <si>
    <t>OPENING CASH AND BANK BALANCES</t>
  </si>
  <si>
    <t>Opening Cash And Bank Balances</t>
  </si>
  <si>
    <t>Closing Cash &amp; Bank Balances</t>
  </si>
  <si>
    <t>DONATIONS</t>
  </si>
  <si>
    <t>Cash Balances Institutions</t>
  </si>
  <si>
    <t>General Donations</t>
  </si>
  <si>
    <t>Donation to trust having 12A registration</t>
  </si>
  <si>
    <t>Donation to other trust</t>
  </si>
  <si>
    <t>Charity Payments</t>
  </si>
  <si>
    <t>PF Contribution</t>
  </si>
  <si>
    <t>ESI Contribution</t>
  </si>
  <si>
    <t>HRA</t>
  </si>
  <si>
    <t>Loan from Others(Other than Institution Members)</t>
  </si>
  <si>
    <t>TDS/TCS  Payments (From Collection)</t>
  </si>
  <si>
    <t>Employee Benefits Expense</t>
  </si>
  <si>
    <t>Depreciation And Amortization Expense</t>
  </si>
  <si>
    <t>Religious/charitable Expenses</t>
  </si>
  <si>
    <t>Donations/Contributions Paid</t>
  </si>
  <si>
    <t>Finance Costs</t>
  </si>
  <si>
    <t>Total Expenses</t>
  </si>
  <si>
    <t>RP-8A</t>
  </si>
  <si>
    <t>RP-8B</t>
  </si>
  <si>
    <t>Collection from Institutions (Inter accounts)</t>
  </si>
  <si>
    <t xml:space="preserve"> From Other Mosc Office</t>
  </si>
  <si>
    <t>From Catholicate Office</t>
  </si>
  <si>
    <t>Donations</t>
  </si>
  <si>
    <t>EMPLOYEE BENEFIT EXPENSES</t>
  </si>
  <si>
    <t>Interest and Dividend Income</t>
  </si>
  <si>
    <t>Other Receipts</t>
  </si>
  <si>
    <t>Interest And Dividend Income</t>
  </si>
  <si>
    <t>Repairs And Maintenance</t>
  </si>
  <si>
    <t>Note-IE-16A</t>
  </si>
  <si>
    <t>Administrative Expense</t>
  </si>
  <si>
    <t>Other Payemnts</t>
  </si>
  <si>
    <t>Printing And Publishing Expenses</t>
  </si>
  <si>
    <t>Charitable Payments</t>
  </si>
  <si>
    <t>As on 31.03.2025</t>
  </si>
  <si>
    <t>As on 01.04.2025</t>
  </si>
  <si>
    <t>Upto 1-4-2025</t>
  </si>
  <si>
    <t>DETAILS OF GST COLLECTION AND PAYMENT FOR THE YEAR 2025-26</t>
  </si>
  <si>
    <r>
      <t>ii)</t>
    </r>
    <r>
      <rPr>
        <sz val="7"/>
        <color theme="1"/>
        <rFont val="Times New Roman"/>
        <family val="1"/>
      </rPr>
      <t xml:space="preserve">                  </t>
    </r>
    <r>
      <rPr>
        <sz val="12"/>
        <color theme="1"/>
        <rFont val="Times New Roman"/>
        <family val="1"/>
      </rPr>
      <t>In the case of the Income &amp; Expenditure Account or Profit and Loss Account of the Income and application or Profit or Loss of its accounting year ending on 31</t>
    </r>
    <r>
      <rPr>
        <vertAlign val="superscript"/>
        <sz val="12"/>
        <color theme="1"/>
        <rFont val="Times New Roman"/>
        <family val="1"/>
      </rPr>
      <t>st</t>
    </r>
    <r>
      <rPr>
        <sz val="12"/>
        <color theme="1"/>
        <rFont val="Times New Roman"/>
        <family val="1"/>
      </rPr>
      <t xml:space="preserve"> March, 2026.</t>
    </r>
  </si>
  <si>
    <t>Use the attached Financial Statements for preparing Receipts and Payments Account, Income and Expenditure Accounts and Balance Sheet for the Financial year 2025-26</t>
  </si>
  <si>
    <t>Enter the Name and Address of the Institution at Data Sheet only.</t>
  </si>
  <si>
    <t>Enter the Receipts and payments in "R&amp;P Schedules" and "R&amp;P Sub Schedules" sheet, which will automatically populate to other schedules and Financial Statements.</t>
  </si>
  <si>
    <t>Salaries and Allowances of operating staff are to be entered in Schedule "Employee Benefit Expense" only</t>
  </si>
  <si>
    <t>Opening and Closing Stock are to be given in I&amp;E,Closing stock will autopopulate to Balance sheet also</t>
  </si>
  <si>
    <t>The closing bank balance in the R&amp;P Schedule will auto-populate in the Bank Balance of the Balance Sheet</t>
  </si>
  <si>
    <t>(specify the nature here)</t>
  </si>
  <si>
    <t>Against MOSC Office Payments</t>
  </si>
  <si>
    <t>Against Other MOSC Institutions Payments</t>
  </si>
  <si>
    <t>PF Payables</t>
  </si>
  <si>
    <t>ESI Payables</t>
  </si>
  <si>
    <t>Other Payables</t>
  </si>
  <si>
    <t>Loan/Advances from Others (Other than Institution members)</t>
  </si>
  <si>
    <t>Loan/Advances from Institution Members</t>
  </si>
  <si>
    <t>Buildings</t>
  </si>
  <si>
    <t>Equipments</t>
  </si>
  <si>
    <t>Computers</t>
  </si>
  <si>
    <t xml:space="preserve">Vehicles </t>
  </si>
  <si>
    <t xml:space="preserve">Loan from Banks </t>
  </si>
  <si>
    <t xml:space="preserve">Loan from NBFC </t>
  </si>
  <si>
    <t>Loan from NBFC</t>
  </si>
  <si>
    <t>Gst receivables</t>
  </si>
  <si>
    <t>Tax Deducted at Source/TCS  for 2025-26</t>
  </si>
  <si>
    <t>2024-25</t>
  </si>
  <si>
    <t>Advance From Others(Other than Institution Members)</t>
  </si>
  <si>
    <t>Grant Paid</t>
  </si>
  <si>
    <t>April 2025</t>
  </si>
  <si>
    <t>May 2025</t>
  </si>
  <si>
    <t>June 2025</t>
  </si>
  <si>
    <t>August 2025</t>
  </si>
  <si>
    <t>September 2025</t>
  </si>
  <si>
    <t>October 2025</t>
  </si>
  <si>
    <t>November 2025</t>
  </si>
  <si>
    <t>December 2025</t>
  </si>
  <si>
    <t>GST Payable as on 31/03/2025</t>
  </si>
  <si>
    <t>For</t>
  </si>
  <si>
    <r>
      <t>i)</t>
    </r>
    <r>
      <rPr>
        <sz val="7"/>
        <color theme="1"/>
        <rFont val="Times New Roman"/>
        <family val="1"/>
      </rPr>
      <t xml:space="preserve">                    </t>
    </r>
    <r>
      <rPr>
        <sz val="12"/>
        <color theme="1"/>
        <rFont val="Times New Roman"/>
        <family val="1"/>
      </rPr>
      <t>In the case of the Balance Sheet, of the State of affairs of the above-named fund or Trust or Institution or any University or other educational institution or any hospital or other medical institution  as on  31</t>
    </r>
    <r>
      <rPr>
        <vertAlign val="superscript"/>
        <sz val="12"/>
        <color theme="1"/>
        <rFont val="Times New Roman"/>
        <family val="1"/>
      </rPr>
      <t>st</t>
    </r>
    <r>
      <rPr>
        <sz val="12"/>
        <color theme="1"/>
        <rFont val="Times New Roman"/>
        <family val="1"/>
      </rPr>
      <t xml:space="preserve"> March, 2026, and</t>
    </r>
  </si>
  <si>
    <t>RP-3.01</t>
  </si>
  <si>
    <t>Total of Corpus Donation Fund</t>
  </si>
  <si>
    <t>RP-1.1</t>
  </si>
  <si>
    <t>RP-1.2</t>
  </si>
  <si>
    <t>RP-1.3</t>
  </si>
  <si>
    <t>RP-1.4</t>
  </si>
  <si>
    <t>CORPUS DONATION DEPOSITS</t>
  </si>
  <si>
    <t>Total of Corpus Donation Deposits</t>
  </si>
  <si>
    <t>RP-4.01</t>
  </si>
  <si>
    <t>RP-4.02</t>
  </si>
  <si>
    <t>RP-4.03</t>
  </si>
  <si>
    <t>RP-4.04</t>
  </si>
  <si>
    <t>RP-4.21</t>
  </si>
  <si>
    <t>RP-4.22</t>
  </si>
  <si>
    <t>RP-4.23</t>
  </si>
  <si>
    <t>RP-4.30</t>
  </si>
  <si>
    <t>RP-4.60</t>
  </si>
  <si>
    <t>RP-4.61</t>
  </si>
  <si>
    <t>RP-4.62</t>
  </si>
  <si>
    <t>RP-4.63</t>
  </si>
  <si>
    <t>RP-4.90</t>
  </si>
  <si>
    <t>RP-4.91</t>
  </si>
  <si>
    <t>RP-4.92</t>
  </si>
  <si>
    <t>RP-4.93</t>
  </si>
  <si>
    <t>RP-6.01</t>
  </si>
  <si>
    <t>RP-6.02</t>
  </si>
  <si>
    <t>RP-6.03</t>
  </si>
  <si>
    <t>RP-6.04</t>
  </si>
  <si>
    <t>RP-8.01</t>
  </si>
  <si>
    <t>RP-8.02</t>
  </si>
  <si>
    <t>RP-8.03</t>
  </si>
  <si>
    <t>RP-8.04</t>
  </si>
  <si>
    <t>RP-8.05</t>
  </si>
  <si>
    <t>RP-8.06</t>
  </si>
  <si>
    <t>RP-8.07</t>
  </si>
  <si>
    <t>RP-8.08</t>
  </si>
  <si>
    <t>RP-8.10</t>
  </si>
  <si>
    <t>RP-8.11</t>
  </si>
  <si>
    <t>RP-8.12</t>
  </si>
  <si>
    <t>RP-8.13</t>
  </si>
  <si>
    <t>RP-11.01</t>
  </si>
  <si>
    <t>RP-11.02</t>
  </si>
  <si>
    <t>RP-11.03</t>
  </si>
  <si>
    <t>RP-11.04</t>
  </si>
  <si>
    <t>RP-14-01</t>
  </si>
  <si>
    <t>RP-14-02</t>
  </si>
  <si>
    <t>RP-14-03</t>
  </si>
  <si>
    <t>RP-14-04</t>
  </si>
  <si>
    <t>RP-14-05</t>
  </si>
  <si>
    <t>RP-14.20</t>
  </si>
  <si>
    <t>RP-14.21</t>
  </si>
  <si>
    <t>RP-14.22</t>
  </si>
  <si>
    <t>RP-14.23</t>
  </si>
  <si>
    <t>RP-14.24</t>
  </si>
  <si>
    <t>RP-14.25</t>
  </si>
  <si>
    <t>RP-14.30</t>
  </si>
  <si>
    <t>RP-14.31</t>
  </si>
  <si>
    <t>RP-14.32</t>
  </si>
  <si>
    <t>RP-14.33</t>
  </si>
  <si>
    <t>RP-15.01</t>
  </si>
  <si>
    <t>RP-15.02</t>
  </si>
  <si>
    <t>RP-15.03</t>
  </si>
  <si>
    <t>RP-15.04</t>
  </si>
  <si>
    <t>RP-15.05</t>
  </si>
  <si>
    <t>RP-15.30</t>
  </si>
  <si>
    <t>RP-15.31</t>
  </si>
  <si>
    <t>RP-15.32</t>
  </si>
  <si>
    <t>RP-15.33</t>
  </si>
  <si>
    <t>RP-15.60</t>
  </si>
  <si>
    <t>RP-15.61</t>
  </si>
  <si>
    <t>RP-15.62</t>
  </si>
  <si>
    <t>RP-15.63</t>
  </si>
  <si>
    <t>RP-15.90</t>
  </si>
  <si>
    <t>RP-15.91</t>
  </si>
  <si>
    <t>RP-15.92</t>
  </si>
  <si>
    <t>RP-15.93</t>
  </si>
  <si>
    <t>RP-16.01</t>
  </si>
  <si>
    <t>RP-16.02</t>
  </si>
  <si>
    <t>RP-16.03</t>
  </si>
  <si>
    <t>RP-16.04</t>
  </si>
  <si>
    <t>RP-16.05</t>
  </si>
  <si>
    <t>RP-10.10</t>
  </si>
  <si>
    <t>RP-10.20</t>
  </si>
  <si>
    <t>RP-10.30</t>
  </si>
  <si>
    <t>RP-10.40</t>
  </si>
  <si>
    <t>RP-10.50</t>
  </si>
  <si>
    <t>Endowment Receipt</t>
  </si>
  <si>
    <t>Expenses Payables</t>
  </si>
  <si>
    <t>Advances Returned</t>
  </si>
  <si>
    <t>Other Liabilities</t>
  </si>
  <si>
    <t>RP-2.01</t>
  </si>
  <si>
    <t>RP-2.02</t>
  </si>
  <si>
    <t>RP-2.03</t>
  </si>
  <si>
    <t>RP-2.04</t>
  </si>
  <si>
    <t>RP-5.01</t>
  </si>
  <si>
    <t>RP-5.02</t>
  </si>
  <si>
    <t>RP-5.03</t>
  </si>
  <si>
    <t>RP-5.04</t>
  </si>
  <si>
    <t>RP-5.05</t>
  </si>
  <si>
    <t>RP-5.06</t>
  </si>
  <si>
    <t>RP-7.01</t>
  </si>
  <si>
    <t>RP-7.02</t>
  </si>
  <si>
    <t>RP-7.03</t>
  </si>
  <si>
    <t>RP-7.04</t>
  </si>
  <si>
    <t>RP-9.01</t>
  </si>
  <si>
    <t>RP-9.05</t>
  </si>
  <si>
    <t>RP-9.06</t>
  </si>
  <si>
    <t>RP-9.10</t>
  </si>
  <si>
    <t>RP-9.11</t>
  </si>
  <si>
    <t>RP-9.12</t>
  </si>
  <si>
    <t>RP-9.13</t>
  </si>
  <si>
    <t>RP-9.14</t>
  </si>
  <si>
    <t>RP-9.15</t>
  </si>
  <si>
    <t>RP-9.16</t>
  </si>
  <si>
    <t>RP-9.20</t>
  </si>
  <si>
    <t>RP-9.21</t>
  </si>
  <si>
    <t>RP-9.22</t>
  </si>
  <si>
    <t>RP-9.30</t>
  </si>
  <si>
    <t>RP-9.31</t>
  </si>
  <si>
    <t>RP-9.32</t>
  </si>
  <si>
    <t>RP-9.33</t>
  </si>
  <si>
    <t>RP-9.34</t>
  </si>
  <si>
    <t>RP-9.40</t>
  </si>
  <si>
    <t>RP-9.41</t>
  </si>
  <si>
    <t>RP-9.42</t>
  </si>
  <si>
    <t>RP-9.50</t>
  </si>
  <si>
    <t>RP-9.60</t>
  </si>
  <si>
    <t>RP-9.70</t>
  </si>
  <si>
    <t>RP-9.80</t>
  </si>
  <si>
    <t>RP-9.81</t>
  </si>
  <si>
    <t>RP-9.82</t>
  </si>
  <si>
    <t>RP-9.83</t>
  </si>
  <si>
    <t>RP-9.84</t>
  </si>
  <si>
    <t>RP-9.85</t>
  </si>
  <si>
    <t>RP-9.86</t>
  </si>
  <si>
    <t>RP-10.01</t>
  </si>
  <si>
    <t>RP-10.02</t>
  </si>
  <si>
    <t>RP-10.03</t>
  </si>
  <si>
    <t>RP-10.04</t>
  </si>
  <si>
    <t>RP-10.05</t>
  </si>
  <si>
    <t>RP-12.01</t>
  </si>
  <si>
    <t>RP-12.02</t>
  </si>
  <si>
    <t>RP-12.03</t>
  </si>
  <si>
    <t>RP-12.04</t>
  </si>
  <si>
    <t>RP-12.05</t>
  </si>
  <si>
    <t>RP-12.06</t>
  </si>
  <si>
    <t>RP-12.07</t>
  </si>
  <si>
    <t>RP-12.08</t>
  </si>
  <si>
    <t>RP-13.01</t>
  </si>
  <si>
    <t>RP-13.02</t>
  </si>
  <si>
    <t>RP-13.03</t>
  </si>
  <si>
    <t>RP-13.04</t>
  </si>
  <si>
    <t>RP-17.01</t>
  </si>
  <si>
    <t>RP-17.02</t>
  </si>
  <si>
    <t>RP-17.03</t>
  </si>
  <si>
    <t>RP-17.04</t>
  </si>
  <si>
    <t>RP-17.05</t>
  </si>
  <si>
    <t>RP-18.01</t>
  </si>
  <si>
    <t>RP-18.02</t>
  </si>
  <si>
    <t>RP-18.03</t>
  </si>
  <si>
    <t>RP-18.04</t>
  </si>
  <si>
    <t>RP-18.05</t>
  </si>
  <si>
    <t>RP-18.06</t>
  </si>
  <si>
    <t>RP-18.07</t>
  </si>
  <si>
    <t>RP-18.08</t>
  </si>
  <si>
    <t>RP-18.09</t>
  </si>
  <si>
    <t>RP-18.10</t>
  </si>
  <si>
    <t>RP-18.11</t>
  </si>
  <si>
    <t>RP-18.12</t>
  </si>
  <si>
    <t>RP-18.13</t>
  </si>
  <si>
    <t>RP-18.14</t>
  </si>
  <si>
    <t>RP-18.15</t>
  </si>
  <si>
    <t>RP-18.16</t>
  </si>
  <si>
    <t>RP-18.17</t>
  </si>
  <si>
    <t>RP-18.19</t>
  </si>
  <si>
    <t>RP-18.20</t>
  </si>
  <si>
    <t>RP-18.25</t>
  </si>
  <si>
    <t>RP-18.30</t>
  </si>
  <si>
    <t>RP-18.31</t>
  </si>
  <si>
    <t>RP-18.32</t>
  </si>
  <si>
    <t>RP-18.33</t>
  </si>
  <si>
    <t>RP-18.34</t>
  </si>
  <si>
    <t>RP-18.35</t>
  </si>
  <si>
    <t>RP-18.40</t>
  </si>
  <si>
    <t>RP-18.41</t>
  </si>
  <si>
    <t>RP-18.42</t>
  </si>
  <si>
    <t>RP-18.50</t>
  </si>
  <si>
    <t>RP-18.51</t>
  </si>
  <si>
    <t>RP-18.52</t>
  </si>
  <si>
    <t>RP-18.55</t>
  </si>
  <si>
    <t>RP-18.56</t>
  </si>
  <si>
    <t>RP-18.57</t>
  </si>
  <si>
    <t>RP-18.58</t>
  </si>
  <si>
    <t>RP-18.59</t>
  </si>
  <si>
    <t>RP-18.65</t>
  </si>
  <si>
    <t>RP-18.66</t>
  </si>
  <si>
    <t>RP-18.67</t>
  </si>
  <si>
    <t>RP-18.68</t>
  </si>
  <si>
    <t>RP-18.69</t>
  </si>
  <si>
    <t>RP-18.75</t>
  </si>
  <si>
    <t>RP-18.76</t>
  </si>
  <si>
    <t>RP-18.77</t>
  </si>
  <si>
    <t>RP-18.78</t>
  </si>
  <si>
    <t>RP-18.80</t>
  </si>
  <si>
    <t>RP-18.85</t>
  </si>
  <si>
    <t>RP-19.01</t>
  </si>
  <si>
    <t>RP-19.02</t>
  </si>
  <si>
    <t>RP-19.03</t>
  </si>
  <si>
    <t>RP-19.04</t>
  </si>
  <si>
    <t>IE-1.01</t>
  </si>
  <si>
    <t>IE-1.02</t>
  </si>
  <si>
    <t>IE-1.03</t>
  </si>
  <si>
    <t>IE-2.01</t>
  </si>
  <si>
    <t>IE-2.02</t>
  </si>
  <si>
    <t>IE-2.03</t>
  </si>
  <si>
    <t>IE-2.1</t>
  </si>
  <si>
    <t>IE-2.04</t>
  </si>
  <si>
    <t>Note -RP-3</t>
  </si>
  <si>
    <t>RP-4.05</t>
  </si>
  <si>
    <t>RP-12.09</t>
  </si>
  <si>
    <t>RP-14.02</t>
  </si>
  <si>
    <t>IE-1.04</t>
  </si>
  <si>
    <t>IE-3.01</t>
  </si>
  <si>
    <t>IE-3.02</t>
  </si>
  <si>
    <t>IE-3.03</t>
  </si>
  <si>
    <t>IE-3.04</t>
  </si>
  <si>
    <t>IE-3.30</t>
  </si>
  <si>
    <t>IE-3.31</t>
  </si>
  <si>
    <t>IE-3.32</t>
  </si>
  <si>
    <t>IE-3.33</t>
  </si>
  <si>
    <t>IE-3.60</t>
  </si>
  <si>
    <t>IE-3.61</t>
  </si>
  <si>
    <t>IE-3.62</t>
  </si>
  <si>
    <t>IE-3.63</t>
  </si>
  <si>
    <t>IE-3.90</t>
  </si>
  <si>
    <t>IE-3.91</t>
  </si>
  <si>
    <t>IE-3.92</t>
  </si>
  <si>
    <t>IE-3.93</t>
  </si>
  <si>
    <t>IE-3.05</t>
  </si>
  <si>
    <t>IE-5.10</t>
  </si>
  <si>
    <t>IE-5.11</t>
  </si>
  <si>
    <t>IE-5.12</t>
  </si>
  <si>
    <t>IE-5.13</t>
  </si>
  <si>
    <t>IE-7.01</t>
  </si>
  <si>
    <t>IE-7.02</t>
  </si>
  <si>
    <t>IE-7.03</t>
  </si>
  <si>
    <t>IE-7.04</t>
  </si>
  <si>
    <t>IE-7.05</t>
  </si>
  <si>
    <t>IE-7.06</t>
  </si>
  <si>
    <t>IE-7.07</t>
  </si>
  <si>
    <t>IE-7.08</t>
  </si>
  <si>
    <t>IE-7.20</t>
  </si>
  <si>
    <t>IE-7.21</t>
  </si>
  <si>
    <t>IE-7.22</t>
  </si>
  <si>
    <t>IE-7.23</t>
  </si>
  <si>
    <t>IE-10.01</t>
  </si>
  <si>
    <t>IE-10.02</t>
  </si>
  <si>
    <t>IE-10.03</t>
  </si>
  <si>
    <t>IE-10.04</t>
  </si>
  <si>
    <t>IE-11.01</t>
  </si>
  <si>
    <t>IE-11.02</t>
  </si>
  <si>
    <t>IE-11.03</t>
  </si>
  <si>
    <t>IE-11.04</t>
  </si>
  <si>
    <t>IE-11.05</t>
  </si>
  <si>
    <t>IE-11.06</t>
  </si>
  <si>
    <t>IE-11.07</t>
  </si>
  <si>
    <t>IE-11.08</t>
  </si>
  <si>
    <t>IE-11.09</t>
  </si>
  <si>
    <t>IE-13.01</t>
  </si>
  <si>
    <t>IE-13.02</t>
  </si>
  <si>
    <t>IE-13.03</t>
  </si>
  <si>
    <t>IE-13.04</t>
  </si>
  <si>
    <t>IE-14.01</t>
  </si>
  <si>
    <t>IE-14.02</t>
  </si>
  <si>
    <t>IE-14.03</t>
  </si>
  <si>
    <t>IE-14.04</t>
  </si>
  <si>
    <t>IE-14.05</t>
  </si>
  <si>
    <t>IE-14.20</t>
  </si>
  <si>
    <t>IE-14.21</t>
  </si>
  <si>
    <t>IE-14.22</t>
  </si>
  <si>
    <t>IE-14.23</t>
  </si>
  <si>
    <t>IE-14.24</t>
  </si>
  <si>
    <t>IE-14.25</t>
  </si>
  <si>
    <t>IE-14.30</t>
  </si>
  <si>
    <t>IE-14.31</t>
  </si>
  <si>
    <t>IE-14.32</t>
  </si>
  <si>
    <t>IE-14.33</t>
  </si>
  <si>
    <t>IE-15.01</t>
  </si>
  <si>
    <t>IE-15.02</t>
  </si>
  <si>
    <t>IE-15.03</t>
  </si>
  <si>
    <t>IE-15.04</t>
  </si>
  <si>
    <t>IE-15.05</t>
  </si>
  <si>
    <t>IE-15.30</t>
  </si>
  <si>
    <t>IE-15.60</t>
  </si>
  <si>
    <t>IE-15.90</t>
  </si>
  <si>
    <t>IE-15.31</t>
  </si>
  <si>
    <t>IE-15.32</t>
  </si>
  <si>
    <t>IE-15.33</t>
  </si>
  <si>
    <t>IE-15.61</t>
  </si>
  <si>
    <t>IE-15.62</t>
  </si>
  <si>
    <t>IE-15.63</t>
  </si>
  <si>
    <t>IE-15.91</t>
  </si>
  <si>
    <t>IE-15.92</t>
  </si>
  <si>
    <t>IE-15.93</t>
  </si>
  <si>
    <t>IE-16.01</t>
  </si>
  <si>
    <t>IE-16.02</t>
  </si>
  <si>
    <t>IE-16.03</t>
  </si>
  <si>
    <t>IE-16.04</t>
  </si>
  <si>
    <t>IE-16.05</t>
  </si>
  <si>
    <t>IE-17.01</t>
  </si>
  <si>
    <t>IE-17.02</t>
  </si>
  <si>
    <t>IE-17.03</t>
  </si>
  <si>
    <t>IE-17.04</t>
  </si>
  <si>
    <t>IE-17.05</t>
  </si>
  <si>
    <t>IE-17.06</t>
  </si>
  <si>
    <t>IE-4.01</t>
  </si>
  <si>
    <t>IE-4.02</t>
  </si>
  <si>
    <t>IE-4.03</t>
  </si>
  <si>
    <t>IE-4.04</t>
  </si>
  <si>
    <t>IE-4.05</t>
  </si>
  <si>
    <t>IE-4.06</t>
  </si>
  <si>
    <t>IE-4.07</t>
  </si>
  <si>
    <t>IE-6.01</t>
  </si>
  <si>
    <t>IE-6.02</t>
  </si>
  <si>
    <t>IE-6.03</t>
  </si>
  <si>
    <t>IE-6.04</t>
  </si>
  <si>
    <t>Note-BS-5</t>
  </si>
  <si>
    <t>Note-BS-2</t>
  </si>
  <si>
    <t>Short Term Borrowings</t>
  </si>
  <si>
    <t>Long Term Borrowrings</t>
  </si>
  <si>
    <t>Other Long Term Liabilities</t>
  </si>
  <si>
    <t>Other Security Deposit</t>
  </si>
  <si>
    <t>Other Long Term Deposits</t>
  </si>
  <si>
    <t>BS-1.01</t>
  </si>
  <si>
    <t>BS-1.02</t>
  </si>
  <si>
    <t>Reserves and Surplus</t>
  </si>
  <si>
    <t>BS-1.03</t>
  </si>
  <si>
    <t>Income and Expenditure Account</t>
  </si>
  <si>
    <t>BS-1.04</t>
  </si>
  <si>
    <t>ENDOWMENT FUND</t>
  </si>
  <si>
    <t>BS-1.05</t>
  </si>
  <si>
    <t>Others - Specify Nature</t>
  </si>
  <si>
    <t>INTER CHURCH ACCOUNTS (Asset Side)</t>
  </si>
  <si>
    <t>Capital Fund</t>
  </si>
  <si>
    <t>BS-2.01</t>
  </si>
  <si>
    <t>BS-2.02</t>
  </si>
  <si>
    <t>BS-3.01</t>
  </si>
  <si>
    <t>BS-4.01</t>
  </si>
  <si>
    <t>BS-5.01</t>
  </si>
  <si>
    <t>Payable</t>
  </si>
  <si>
    <t>BS-6.01</t>
  </si>
  <si>
    <t>BS-6.02</t>
  </si>
  <si>
    <t>BS-6.03</t>
  </si>
  <si>
    <t>BS-6.04</t>
  </si>
  <si>
    <t>BS-6.05</t>
  </si>
  <si>
    <t>BS-6.06</t>
  </si>
  <si>
    <t>BS-6.07</t>
  </si>
  <si>
    <t>BS-6.08</t>
  </si>
  <si>
    <t>BS-6.09</t>
  </si>
  <si>
    <t>BS-7.01</t>
  </si>
  <si>
    <t>BS-7.02</t>
  </si>
  <si>
    <t>BS-7.03</t>
  </si>
  <si>
    <t>BS-7.04</t>
  </si>
  <si>
    <t>BS-7.05</t>
  </si>
  <si>
    <t>BS-7.06</t>
  </si>
  <si>
    <t>BS-7.07</t>
  </si>
  <si>
    <t>Other current Liabilities</t>
  </si>
  <si>
    <t>INTER CHURCH ACCOUNTS (Liab Side)</t>
  </si>
  <si>
    <t>BS-8.01</t>
  </si>
  <si>
    <t>BS-8.02</t>
  </si>
  <si>
    <t>BS-8.03</t>
  </si>
  <si>
    <t>BS-8.04</t>
  </si>
  <si>
    <t>BS-8.05</t>
  </si>
  <si>
    <t>BS-8.06</t>
  </si>
  <si>
    <t>BS-8.07</t>
  </si>
  <si>
    <t>BS-8.08</t>
  </si>
  <si>
    <t>Short term Provisions</t>
  </si>
  <si>
    <t>BS-9.01</t>
  </si>
  <si>
    <t>BS-9.02</t>
  </si>
  <si>
    <t>BS-9.03</t>
  </si>
  <si>
    <t>BS-9.04</t>
  </si>
  <si>
    <t>BS-10.01</t>
  </si>
  <si>
    <t>BS-10.02</t>
  </si>
  <si>
    <t>BS-10.03</t>
  </si>
  <si>
    <t>BS-10.04</t>
  </si>
  <si>
    <t>BS-10.05</t>
  </si>
  <si>
    <t>BS-10.06</t>
  </si>
  <si>
    <t>BS-11.01</t>
  </si>
  <si>
    <t>BS-11.02</t>
  </si>
  <si>
    <t>BS-11.03</t>
  </si>
  <si>
    <t>BS-12.01</t>
  </si>
  <si>
    <t>BS-12.02</t>
  </si>
  <si>
    <t>BS-12.03</t>
  </si>
  <si>
    <t>Other Short term deposits</t>
  </si>
  <si>
    <t>ADDITIONAL SCHEDULES</t>
  </si>
  <si>
    <t>Previous Year</t>
  </si>
  <si>
    <t>Exceptional and extraordinary items 
(specify nature &amp; provide note/delete if none)</t>
  </si>
  <si>
    <t>Excess of Income over Expenditure for the year (V-VI)</t>
  </si>
  <si>
    <t>Amount</t>
  </si>
  <si>
    <t>Short Term Depsoits Loans And Advances</t>
  </si>
  <si>
    <t>BS-13.01</t>
  </si>
  <si>
    <t>BS-13.02</t>
  </si>
  <si>
    <t>BS-13.03</t>
  </si>
  <si>
    <t>BS-13.04</t>
  </si>
  <si>
    <t>BS-13.05</t>
  </si>
  <si>
    <t>BS-14.01</t>
  </si>
  <si>
    <t>BS-14.02</t>
  </si>
  <si>
    <t>BS-14.03</t>
  </si>
  <si>
    <t>BS-14.04</t>
  </si>
  <si>
    <t>BS-14.05</t>
  </si>
  <si>
    <t>BS-14.06</t>
  </si>
  <si>
    <t>BS-14.10</t>
  </si>
  <si>
    <t>BS-14.11</t>
  </si>
  <si>
    <t>BS-14.12</t>
  </si>
  <si>
    <t>BS-14.13</t>
  </si>
  <si>
    <t>Auditors Name</t>
  </si>
  <si>
    <t>Designation</t>
  </si>
  <si>
    <t>Partner/Proprietor</t>
  </si>
  <si>
    <t>Firm Name IF any</t>
  </si>
  <si>
    <t>XXXXXX</t>
  </si>
  <si>
    <t>FRN</t>
  </si>
  <si>
    <t>UDIN</t>
  </si>
  <si>
    <t>Date:</t>
  </si>
  <si>
    <t>Palce:</t>
  </si>
  <si>
    <t>The accompanying notes are an integral part of the financial statements</t>
  </si>
  <si>
    <t>Sub-schedule items shall be added, wherever necessary, in the Receipts &amp; Payments Account, Income &amp; Expenditure Account, and Balance Sheet, and should be numbered accordingly.</t>
  </si>
  <si>
    <t>Once the Data Sheet is filled, the information will automatically populate in the Receipts &amp; Payments Account, Income &amp; Expenditure Account and Balance Sheet.-This includes details such as:Institution Name,Auditor Details and UDIN.</t>
  </si>
  <si>
    <t>Loan from  Institution Members</t>
  </si>
  <si>
    <t xml:space="preserve">Advance to  Institutions/spiritual organisations </t>
  </si>
  <si>
    <t>Receipt and Payment Account</t>
  </si>
  <si>
    <t>Income and Expenditure Accoumt</t>
  </si>
  <si>
    <t>Balance Sheet</t>
  </si>
  <si>
    <t>Form 10B Report</t>
  </si>
  <si>
    <t>Renewable Energy System</t>
  </si>
  <si>
    <t>Renewable Energy Systems</t>
  </si>
  <si>
    <t>Library Books</t>
  </si>
  <si>
    <t>Manager</t>
  </si>
  <si>
    <t>President/ Chairman</t>
  </si>
  <si>
    <t>Advances from Manager</t>
  </si>
  <si>
    <t>Repayment ot Manager</t>
  </si>
  <si>
    <t>RP-18.60</t>
  </si>
  <si>
    <t>Other GST Applicable Income</t>
  </si>
  <si>
    <t>Residential Building</t>
  </si>
  <si>
    <t>RP-18.21</t>
  </si>
  <si>
    <t>RECEIPTS AND PAYMENT SCHEDULES</t>
  </si>
  <si>
    <t>RECEIPTS AND PAYMENT SUB-SCHEDULE</t>
  </si>
  <si>
    <t>INCOME AND EXPENDITURE SCHEDULE</t>
  </si>
  <si>
    <t>INCOME AND EXPENDITURE SUB-SCHEDULE</t>
  </si>
  <si>
    <t>BALANCE SHEET SCHEDULES</t>
  </si>
  <si>
    <t>Special Collection adavnces if any)</t>
  </si>
  <si>
    <t>Note-BS-15</t>
  </si>
  <si>
    <t>BS-15.01</t>
  </si>
  <si>
    <t>BS-15.02</t>
  </si>
  <si>
    <t>BS-15.03</t>
  </si>
  <si>
    <t>BS-15.04</t>
  </si>
  <si>
    <t>BS-15.05</t>
  </si>
  <si>
    <t>BS-15.06</t>
  </si>
  <si>
    <t>BS-15.07</t>
  </si>
  <si>
    <t>BS-15.08</t>
  </si>
  <si>
    <t>BS-15.09</t>
  </si>
  <si>
    <t>BS-15.10</t>
  </si>
  <si>
    <t>BS-15.11</t>
  </si>
  <si>
    <t>BS-15.12</t>
  </si>
  <si>
    <t>BS-15.13</t>
  </si>
  <si>
    <t>BS-15.14</t>
  </si>
  <si>
    <t>BS-15.15</t>
  </si>
  <si>
    <t>BS-15.16</t>
  </si>
  <si>
    <t>BS-15.17</t>
  </si>
  <si>
    <t>BS-15.18</t>
  </si>
  <si>
    <t>BS-15.19</t>
  </si>
  <si>
    <t>BS-15</t>
  </si>
  <si>
    <t>SCHEDULE  BS-16 - PROPERTY, PLANT &amp; EQUIPMENTS AND DEPRECIATION</t>
  </si>
  <si>
    <t>BS-16</t>
  </si>
  <si>
    <t>ANNEXURE</t>
  </si>
  <si>
    <t>Statement of Particulars</t>
  </si>
  <si>
    <t>Yes</t>
  </si>
  <si>
    <t>Nature of Books of Account</t>
  </si>
  <si>
    <t xml:space="preserve">1.Day Book
2.Ledger
3.Journal
4.Receipts
</t>
  </si>
  <si>
    <t>5.Bills/Payment Voucher
6.Record of Income
7.Record of Application
8.Asset Register</t>
  </si>
  <si>
    <t>9.Record of Specified Persons
10.Others</t>
  </si>
  <si>
    <t>Any other voluntary contribution not part of Form No. 10BD</t>
  </si>
  <si>
    <t>Corpus donations as referred to in clause (d) of sub-section (1) of section 11 or Explanation 1 to the third proviso to section 10 (23C) eligible for exemption and invested in modes specified under sub-section (5) of section 11</t>
  </si>
  <si>
    <t>Electronic ( In  Rs)</t>
  </si>
  <si>
    <t>Other Than Electronic ( In  Rs))</t>
  </si>
  <si>
    <t>i</t>
  </si>
  <si>
    <t>Religeous</t>
  </si>
  <si>
    <t>ii</t>
  </si>
  <si>
    <t>Relief of Poor</t>
  </si>
  <si>
    <t>iii</t>
  </si>
  <si>
    <t>iv</t>
  </si>
  <si>
    <t>Medical Relief</t>
  </si>
  <si>
    <t>v</t>
  </si>
  <si>
    <t>vi</t>
  </si>
  <si>
    <t>Amount actually paid during the previous year which accrued during any earlier previous year but not claimed as application of income in earlier previous year</t>
  </si>
  <si>
    <t>Revenue</t>
  </si>
  <si>
    <t>Capital</t>
  </si>
  <si>
    <t>Amount to be disallowed from application</t>
  </si>
  <si>
    <t>Amount disallowable under thirteenth proviso to clause (23C) of section 10 or Explanation 3 to sub- section (1) of section 11 read with sub-clause (ia) of clause (a) of section 40</t>
  </si>
  <si>
    <t>IX</t>
  </si>
  <si>
    <t>Amount disallowable under thirteenth proviso to section 10(23C) or Explanation 3 to sub-section (1) of section 11 read with sub-section (3) or (3A) of section 40A</t>
  </si>
  <si>
    <t>X</t>
  </si>
  <si>
    <t>Any other disallowance (Please specify)</t>
  </si>
  <si>
    <t>XI</t>
  </si>
  <si>
    <t>Amount deemed to have been applied during the previous year under clause (2) of Explanation 1 to sub- section (1) of section 11</t>
  </si>
  <si>
    <t>Income accumulated as per the provisions of Explanation 3 to the third proviso to clause (23C) of section 10 or sub-section (2) of section 11</t>
  </si>
  <si>
    <t>Income accumulated or set apart for application to charitable or religious purposes or stated objects of trust or institution to the extent it does not exceed 15 % of the income</t>
  </si>
  <si>
    <t>Taxable Income</t>
  </si>
  <si>
    <t>Borrowed Fund</t>
  </si>
  <si>
    <t>F</t>
  </si>
  <si>
    <t>Details of application resulting in payment or credit in excess of Rs. 50 lakh during previous year to a single person out of  10</t>
  </si>
  <si>
    <t>Details of specified person as referred to in sub-section (3) of section 13 (Details of Donations Received in Excess of Rs 100000 be reported)</t>
  </si>
  <si>
    <t>f</t>
  </si>
  <si>
    <t>Name of Deductor</t>
  </si>
  <si>
    <t>TAN of Deductor</t>
  </si>
  <si>
    <t>Amount on which tax has been deducted at source (In Rs.)</t>
  </si>
  <si>
    <t>Amount of Tax Deducted at source</t>
  </si>
  <si>
    <t>Section under which  tax has      been deducted  at source</t>
  </si>
  <si>
    <t>Name of Payee</t>
  </si>
  <si>
    <t>Date of Payment</t>
  </si>
  <si>
    <t>Nature of payment</t>
  </si>
  <si>
    <t>Amount Paid</t>
  </si>
  <si>
    <t>TDS Section</t>
  </si>
  <si>
    <t>TDS Deducted</t>
  </si>
  <si>
    <t>TDS Deposited</t>
  </si>
  <si>
    <t>Pan/Aadhar</t>
  </si>
  <si>
    <t>Pan</t>
  </si>
  <si>
    <t>Aadhar</t>
  </si>
  <si>
    <t>Name of lendor</t>
  </si>
  <si>
    <t>Nature (Loan/Deposit/Specified Sum)</t>
  </si>
  <si>
    <t>Whether Squared Up</t>
  </si>
  <si>
    <t>Maximum Amount</t>
  </si>
  <si>
    <t>Receipt Mode</t>
  </si>
  <si>
    <t>Name of payee</t>
  </si>
  <si>
    <t>Nature (Deposit/Loan/Specified sum)</t>
  </si>
  <si>
    <t>Repyament Mode</t>
  </si>
  <si>
    <t>Quarter</t>
  </si>
  <si>
    <t>Due date</t>
  </si>
  <si>
    <t>Date of Filing</t>
  </si>
  <si>
    <t>Return Accurate</t>
  </si>
  <si>
    <t>Interest Payable</t>
  </si>
  <si>
    <t>Interest Paid</t>
  </si>
  <si>
    <t xml:space="preserve">Amount which was not actually paid during the previous year [if included in (i)(c)]				</t>
  </si>
  <si>
    <t>Corpus Donation Received</t>
  </si>
  <si>
    <t>viii</t>
  </si>
  <si>
    <t xml:space="preserve">      Others</t>
  </si>
  <si>
    <t xml:space="preserve">      School Expense</t>
  </si>
  <si>
    <t xml:space="preserve">      Hospital Expense</t>
  </si>
  <si>
    <t xml:space="preserve">      Printing and Publishing Expense</t>
  </si>
  <si>
    <t>Donation to other instituion having 12A regn</t>
  </si>
  <si>
    <t>APPLICATION EXCLUDING AGRICULTUREL INCOME AND DEPRECIATION</t>
  </si>
  <si>
    <t xml:space="preserve">   Less- Donation to other instituition having 12A regn</t>
  </si>
  <si>
    <t xml:space="preserve">   Less-Donation to other trust</t>
  </si>
  <si>
    <t>Total Expense-(A)</t>
  </si>
  <si>
    <t>Add: Addition of FA (B)</t>
  </si>
  <si>
    <t>Total Application (A+B)</t>
  </si>
  <si>
    <t>Stock Differential</t>
  </si>
  <si>
    <t>All receipts and payments not included in previous Balance Sheet are to be  entered as Prior period Income and expenses in Exceptional and Extraordinary Items.</t>
  </si>
  <si>
    <t>Audit Report to be prepared in Form 10B prescribed under  Income Tax Rules.Report is incorporated in this Form with 1 Annexures and 1 Schedules. Most of the Income and Expenses figures are auto populated in this Form. If data required to be filled use White Colored Cell only. blue colored cells are auto populated.</t>
  </si>
  <si>
    <t xml:space="preserve">Total voluntary contributions received by the auditee during the previous year  </t>
  </si>
  <si>
    <t>Income other than voluntary contributions derived from property held under trust referred to in section 11 or income of fund or institution or trust or any university or other educational institution or any hospital or other medical institution (other than the contribution reported in serial number  (2)</t>
  </si>
  <si>
    <t xml:space="preserve">Voluntary Contributions required to be applied by the auditee during the previous year </t>
  </si>
  <si>
    <t>Income required to be applied in India by the auditee during the previous year [5+6]</t>
  </si>
  <si>
    <t>Application of Income (excluding application not eligible and reported under serial number 10</t>
  </si>
  <si>
    <t>Total amount to be allowed as application  [8)(i)(c)-8(ii)+8(iii)]</t>
  </si>
  <si>
    <t>Bifurcation of application in 8(iv)  into Revenue or Capital</t>
  </si>
  <si>
    <t xml:space="preserve">Details of application out of (i)(a) and (i)(b) resulting in payment in excess of Rs. 50 lakh during previous year to any person </t>
  </si>
  <si>
    <t>AUDITOR APPOINTMENT LETTER</t>
  </si>
  <si>
    <t>To</t>
  </si>
  <si>
    <t>Dear Sir/Madam,</t>
  </si>
  <si>
    <t>for the financial year 2025-2026.</t>
  </si>
  <si>
    <r>
      <t xml:space="preserve">We shall make available to you all books of accounts, vouchers, documents, and other information as may be required for the purpose of the audit. The audit shall be conducted in accordance with the applicable auditing standards issued by the </t>
    </r>
    <r>
      <rPr>
        <b/>
        <sz val="11"/>
        <color theme="1"/>
        <rFont val="Aptos Narrow"/>
        <family val="2"/>
        <scheme val="minor"/>
      </rPr>
      <t>Institute of Chartered Accountants of India</t>
    </r>
    <r>
      <rPr>
        <sz val="11"/>
        <color theme="1"/>
        <rFont val="Aptos Narrow"/>
        <family val="2"/>
        <scheme val="minor"/>
      </rPr>
      <t>.</t>
    </r>
  </si>
  <si>
    <t>Thanking you.</t>
  </si>
  <si>
    <t xml:space="preserve">Date: </t>
  </si>
  <si>
    <t>We are pleased to inform you that you have been appointed as the Auditor of our institution</t>
  </si>
  <si>
    <r>
      <t>We have examined the Balance Sheet of  ----------------------------------------------------------- an institution under MALANKARA ORTHODOX SYRIAN CHURCH  (PAN  AAATM7039F) as at 31</t>
    </r>
    <r>
      <rPr>
        <vertAlign val="superscript"/>
        <sz val="12"/>
        <color theme="1"/>
        <rFont val="Times New Roman"/>
        <family val="1"/>
      </rPr>
      <t>st</t>
    </r>
    <r>
      <rPr>
        <sz val="12"/>
        <color theme="1"/>
        <rFont val="Times New Roman"/>
        <family val="1"/>
      </rPr>
      <t xml:space="preserve"> March, 2026 and the Income &amp; Expenditure Account or Profit and Loss account   for the year ended on that date which are in agreement with the books of account maintained by the said fund or Trust or Institution or University or other educational institution or hospital or other medical institution.</t>
    </r>
  </si>
  <si>
    <t>Your appointment has been approved in the Annual General Meeting held on __________.</t>
  </si>
  <si>
    <t>RP-18.22</t>
  </si>
  <si>
    <t>Electrical Equipments</t>
  </si>
  <si>
    <t>RP-18.23</t>
  </si>
  <si>
    <t>NAME OF THE INSTITUTION</t>
  </si>
  <si>
    <r>
      <t xml:space="preserve">The financial statements are prepared on an </t>
    </r>
    <r>
      <rPr>
        <b/>
        <sz val="14"/>
        <color theme="1"/>
        <rFont val="Times New Roman"/>
        <family val="1"/>
      </rPr>
      <t>accrual basis</t>
    </r>
    <r>
      <rPr>
        <sz val="14"/>
        <color theme="1"/>
        <rFont val="Times New Roman"/>
        <family val="1"/>
      </rPr>
      <t xml:space="preserve">, except for donations, which are recognized on a </t>
    </r>
    <r>
      <rPr>
        <b/>
        <sz val="14"/>
        <color theme="1"/>
        <rFont val="Times New Roman"/>
        <family val="1"/>
      </rPr>
      <t>receipt basis</t>
    </r>
    <r>
      <rPr>
        <sz val="14"/>
        <color theme="1"/>
        <rFont val="Times New Roman"/>
        <family val="1"/>
      </rPr>
      <t xml:space="preserve"> due to the nature of operations.</t>
    </r>
  </si>
  <si>
    <r>
      <t xml:space="preserve">Property, Plant &amp; Equipments are stated at </t>
    </r>
    <r>
      <rPr>
        <b/>
        <sz val="14"/>
        <color theme="1"/>
        <rFont val="Times New Roman"/>
        <family val="1"/>
      </rPr>
      <t>historical cost</t>
    </r>
    <r>
      <rPr>
        <sz val="14"/>
        <color theme="1"/>
        <rFont val="Times New Roman"/>
        <family val="1"/>
      </rPr>
      <t xml:space="preserve"> less accumulated depreciation.Depreciation is charged on a written-down value method as per rates prescribed in the Income Tax  Act.</t>
    </r>
  </si>
  <si>
    <t>Provision for retirement benefits to employees (e.g., gratuity, pension) is made based on as per applicable rules of the institution.</t>
  </si>
  <si>
    <t>(i) Representing donation received  for the renovation or repair of places notified u/s 80G (2)(b) on or after 01/04/2021</t>
  </si>
  <si>
    <t>Name of the Firm</t>
  </si>
  <si>
    <t>Name of the Auditor</t>
  </si>
  <si>
    <t>Prepared By</t>
  </si>
  <si>
    <t>Verified By</t>
  </si>
  <si>
    <t>2025-26</t>
  </si>
  <si>
    <t>Enclosures</t>
  </si>
  <si>
    <t>Membership No</t>
  </si>
  <si>
    <t>Name of the Manager</t>
  </si>
  <si>
    <t>Name of the President</t>
  </si>
  <si>
    <t>You are requested to kindly confirm your acceptance of this appointment and conduct the audit of the accounts of the Institution and issue the Audit Report for the above financial year.</t>
  </si>
  <si>
    <t>Sub: Appointment as Auditors of ________ for the Financial Year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</si>
</sst>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00_ ;_ * \-#,##0.00_ ;_ * &quot;-&quot;??_ ;_ @_ "/>
    <numFmt numFmtId="165" formatCode="_-* #,##0.00_-;\-* #,##0.00_-;_-* &quot;-&quot;??_-;_-@_-"/>
    <numFmt numFmtId="166" formatCode="0."/>
    <numFmt numFmtId="167" formatCode="0_);\(0\)"/>
    <numFmt numFmtId="168" formatCode="_ * #,##0_ ;_ * \-#,##0_ ;_ * &quot;-&quot;??_ ;_ @_ "/>
    <numFmt numFmtId="169" formatCode="#,##0.00\ ;&quot; (&quot;#,##0.00\);&quot; -&quot;#\ ;@\ "/>
  </numFmts>
  <fonts count="95" x14ac:knownFonts="1">
    <font>
      <sz val="11"/>
      <color theme="1"/>
      <name val="Aptos Narrow"/>
      <family val="2"/>
      <scheme val="minor"/>
    </font>
    <font>
      <sz val="11"/>
      <color theme="1"/>
      <name val="Aptos Narrow"/>
      <family val="2"/>
      <scheme val="minor"/>
    </font>
    <font>
      <sz val="11"/>
      <color theme="1"/>
      <name val="Times New Roman"/>
      <family val="1"/>
    </font>
    <font>
      <sz val="12"/>
      <color theme="1"/>
      <name val="Times New Roman"/>
      <family val="1"/>
    </font>
    <font>
      <b/>
      <sz val="12"/>
      <color theme="1"/>
      <name val="Times New Roman"/>
      <family val="1"/>
    </font>
    <font>
      <b/>
      <sz val="11"/>
      <color theme="1"/>
      <name val="Times New Roman"/>
      <family val="1"/>
    </font>
    <font>
      <i/>
      <sz val="11"/>
      <color theme="1"/>
      <name val="Times New Roman"/>
      <family val="1"/>
    </font>
    <font>
      <sz val="11"/>
      <name val="Times New Roman"/>
      <family val="1"/>
    </font>
    <font>
      <b/>
      <sz val="11"/>
      <name val="Times New Roman"/>
      <family val="1"/>
    </font>
    <font>
      <b/>
      <sz val="13.5"/>
      <color theme="1"/>
      <name val="Times New Roman"/>
      <family val="1"/>
    </font>
    <font>
      <u/>
      <sz val="10"/>
      <color theme="10"/>
      <name val="Arial"/>
      <family val="2"/>
    </font>
    <font>
      <u/>
      <sz val="11"/>
      <color theme="10"/>
      <name val="Times New Roman"/>
      <family val="1"/>
    </font>
    <font>
      <sz val="10"/>
      <color theme="1"/>
      <name val="Times New Roman"/>
      <family val="1"/>
    </font>
    <font>
      <b/>
      <sz val="14"/>
      <color theme="1"/>
      <name val="Times New Roman"/>
      <family val="1"/>
    </font>
    <font>
      <b/>
      <u/>
      <sz val="12"/>
      <color theme="1"/>
      <name val="Times New Roman"/>
      <family val="1"/>
    </font>
    <font>
      <b/>
      <sz val="10"/>
      <color theme="1"/>
      <name val="Times New Roman"/>
      <family val="1"/>
    </font>
    <font>
      <sz val="10"/>
      <name val="Times New Roman"/>
      <family val="1"/>
    </font>
    <font>
      <u/>
      <sz val="10"/>
      <color theme="1"/>
      <name val="Times New Roman"/>
      <family val="1"/>
    </font>
    <font>
      <b/>
      <sz val="9"/>
      <color theme="1"/>
      <name val="Times New Roman"/>
      <family val="1"/>
    </font>
    <font>
      <b/>
      <i/>
      <sz val="11"/>
      <color theme="1"/>
      <name val="Times New Roman"/>
      <family val="1"/>
    </font>
    <font>
      <b/>
      <sz val="11"/>
      <color theme="1"/>
      <name val="Aptos Narrow"/>
      <family val="2"/>
      <scheme val="minor"/>
    </font>
    <font>
      <sz val="10"/>
      <name val="Arial"/>
      <family val="2"/>
    </font>
    <font>
      <sz val="11"/>
      <color indexed="8"/>
      <name val="Calibri"/>
      <family val="2"/>
    </font>
    <font>
      <sz val="10"/>
      <color rgb="FF000000"/>
      <name val="Times New Roman"/>
      <family val="1"/>
    </font>
    <font>
      <sz val="10"/>
      <color rgb="FF000000"/>
      <name val="Times New Roman"/>
      <family val="1"/>
    </font>
    <font>
      <b/>
      <sz val="11"/>
      <color theme="1"/>
      <name val="Aptos Narrow"/>
      <family val="2"/>
      <scheme val="minor"/>
    </font>
    <font>
      <sz val="12"/>
      <color theme="1"/>
      <name val="Aptos Narrow"/>
      <family val="2"/>
      <scheme val="minor"/>
    </font>
    <font>
      <i/>
      <sz val="11"/>
      <color theme="1"/>
      <name val="Aptos Narrow"/>
      <family val="2"/>
      <scheme val="minor"/>
    </font>
    <font>
      <b/>
      <i/>
      <sz val="11"/>
      <color theme="1"/>
      <name val="Aptos Narrow"/>
      <family val="2"/>
      <scheme val="minor"/>
    </font>
    <font>
      <b/>
      <u/>
      <sz val="14"/>
      <color theme="1"/>
      <name val="Aptos Narrow"/>
      <family val="2"/>
      <scheme val="minor"/>
    </font>
    <font>
      <sz val="10"/>
      <color rgb="FF000000"/>
      <name val="Times New Roman"/>
      <family val="1"/>
    </font>
    <font>
      <b/>
      <sz val="10"/>
      <color theme="1"/>
      <name val="Arial"/>
      <family val="2"/>
    </font>
    <font>
      <b/>
      <sz val="18"/>
      <color theme="1"/>
      <name val="Arial"/>
      <family val="2"/>
    </font>
    <font>
      <sz val="12"/>
      <color indexed="8"/>
      <name val="Modern No. 20"/>
      <family val="1"/>
    </font>
    <font>
      <b/>
      <sz val="16"/>
      <color indexed="8"/>
      <name val="Modern No. 20"/>
      <family val="1"/>
    </font>
    <font>
      <b/>
      <u/>
      <sz val="11"/>
      <color theme="1"/>
      <name val="Aptos Narrow"/>
      <family val="2"/>
      <scheme val="minor"/>
    </font>
    <font>
      <b/>
      <u/>
      <sz val="16"/>
      <color theme="1"/>
      <name val="Times New Roman"/>
      <family val="1"/>
    </font>
    <font>
      <vertAlign val="superscript"/>
      <sz val="12"/>
      <color theme="1"/>
      <name val="Times New Roman"/>
      <family val="1"/>
    </font>
    <font>
      <sz val="7"/>
      <color theme="1"/>
      <name val="Times New Roman"/>
      <family val="1"/>
    </font>
    <font>
      <sz val="12"/>
      <color theme="1"/>
      <name val="Arial"/>
      <family val="2"/>
    </font>
    <font>
      <sz val="11"/>
      <color rgb="FF231F20"/>
      <name val="Times New Roman"/>
      <family val="1"/>
    </font>
    <font>
      <sz val="11"/>
      <color rgb="FF000000"/>
      <name val="Times New Roman"/>
      <family val="1"/>
    </font>
    <font>
      <sz val="12"/>
      <color rgb="FF231F20"/>
      <name val="Calibri"/>
      <family val="2"/>
    </font>
    <font>
      <sz val="12"/>
      <name val="Times New Roman"/>
      <family val="1"/>
    </font>
    <font>
      <sz val="12"/>
      <color rgb="FF231F20"/>
      <name val="Times New Roman"/>
      <family val="1"/>
    </font>
    <font>
      <sz val="12"/>
      <color rgb="FF000000"/>
      <name val="Times New Roman"/>
      <family val="1"/>
    </font>
    <font>
      <sz val="12"/>
      <color rgb="FF231F20"/>
      <name val="Calibri"/>
      <family val="1"/>
    </font>
    <font>
      <sz val="12"/>
      <name val="Calibri"/>
      <family val="2"/>
    </font>
    <font>
      <b/>
      <sz val="12"/>
      <name val="Times New Roman"/>
      <family val="1"/>
    </font>
    <font>
      <b/>
      <sz val="12"/>
      <color rgb="FF231F20"/>
      <name val="Times New Roman"/>
      <family val="1"/>
    </font>
    <font>
      <sz val="10"/>
      <color rgb="FF231F20"/>
      <name val="Times New Roman"/>
      <family val="1"/>
    </font>
    <font>
      <b/>
      <sz val="14"/>
      <color rgb="FF000000"/>
      <name val="Times New Roman"/>
      <family val="1"/>
    </font>
    <font>
      <b/>
      <sz val="12"/>
      <color rgb="FF000000"/>
      <name val="Times New Roman"/>
      <family val="1"/>
    </font>
    <font>
      <sz val="14"/>
      <color rgb="FF000000"/>
      <name val="Times New Roman"/>
      <family val="1"/>
    </font>
    <font>
      <vertAlign val="superscript"/>
      <sz val="12"/>
      <color rgb="FF231F20"/>
      <name val="Times New Roman"/>
      <family val="1"/>
    </font>
    <font>
      <b/>
      <u/>
      <sz val="11"/>
      <color theme="1"/>
      <name val="Times New Roman"/>
      <family val="1"/>
    </font>
    <font>
      <b/>
      <sz val="12"/>
      <color indexed="8"/>
      <name val="Times New Roman"/>
      <family val="1"/>
    </font>
    <font>
      <sz val="11"/>
      <name val="Aptos Narrow"/>
      <family val="2"/>
      <scheme val="minor"/>
    </font>
    <font>
      <b/>
      <i/>
      <sz val="12"/>
      <color theme="1"/>
      <name val="Times New Roman"/>
      <family val="1"/>
    </font>
    <font>
      <b/>
      <i/>
      <sz val="11"/>
      <name val="Times New Roman"/>
      <family val="1"/>
    </font>
    <font>
      <b/>
      <sz val="9"/>
      <name val="Times New Roman"/>
      <family val="1"/>
    </font>
    <font>
      <sz val="9"/>
      <color theme="1"/>
      <name val="Times New Roman"/>
      <family val="1"/>
    </font>
    <font>
      <b/>
      <sz val="17"/>
      <color theme="1"/>
      <name val="Times New Roman"/>
      <family val="1"/>
    </font>
    <font>
      <sz val="9"/>
      <name val="Times New Roman"/>
      <family val="1"/>
    </font>
    <font>
      <sz val="9"/>
      <color rgb="FFFF0000"/>
      <name val="Times New Roman"/>
      <family val="1"/>
    </font>
    <font>
      <b/>
      <sz val="14"/>
      <color theme="1"/>
      <name val="Aptos Narrow"/>
      <family val="2"/>
      <scheme val="minor"/>
    </font>
    <font>
      <sz val="11"/>
      <color rgb="FFFF0000"/>
      <name val="Aptos Narrow"/>
      <family val="2"/>
      <scheme val="minor"/>
    </font>
    <font>
      <sz val="8"/>
      <name val="Aptos Narrow"/>
      <family val="2"/>
      <scheme val="minor"/>
    </font>
    <font>
      <b/>
      <sz val="11"/>
      <color indexed="8"/>
      <name val="Times New Roman"/>
      <family val="1"/>
    </font>
    <font>
      <sz val="14"/>
      <color theme="1"/>
      <name val="Times New Roman"/>
      <family val="1"/>
    </font>
    <font>
      <b/>
      <sz val="10"/>
      <name val="Trebuchet MS"/>
      <family val="2"/>
    </font>
    <font>
      <sz val="10"/>
      <name val="Trebuchet MS"/>
      <family val="2"/>
    </font>
    <font>
      <b/>
      <sz val="10"/>
      <color theme="1"/>
      <name val="Trebuchet MS"/>
      <family val="2"/>
    </font>
    <font>
      <sz val="10"/>
      <color theme="1"/>
      <name val="Trebuchet MS"/>
      <family val="2"/>
    </font>
    <font>
      <b/>
      <sz val="10"/>
      <color rgb="FF00B050"/>
      <name val="Trebuchet MS"/>
      <family val="2"/>
    </font>
    <font>
      <sz val="10"/>
      <color indexed="8"/>
      <name val="Trebuchet MS"/>
      <family val="2"/>
    </font>
    <font>
      <b/>
      <i/>
      <sz val="12"/>
      <name val="Times New Roman"/>
      <family val="1"/>
    </font>
    <font>
      <b/>
      <sz val="11"/>
      <name val="Aptos Narrow"/>
      <family val="2"/>
      <scheme val="minor"/>
    </font>
    <font>
      <b/>
      <u/>
      <sz val="12"/>
      <name val="Times New Roman"/>
      <family val="1"/>
    </font>
    <font>
      <sz val="8"/>
      <name val="Times New Roman"/>
      <family val="1"/>
    </font>
    <font>
      <b/>
      <sz val="11"/>
      <color theme="1"/>
      <name val="Aptos Narrow"/>
      <family val="2"/>
      <scheme val="minor"/>
    </font>
    <font>
      <b/>
      <strike/>
      <sz val="12"/>
      <name val="Times New Roman"/>
      <family val="1"/>
    </font>
    <font>
      <i/>
      <sz val="9"/>
      <name val="Times New Roman"/>
      <family val="1"/>
    </font>
    <font>
      <u/>
      <sz val="12"/>
      <color theme="1"/>
      <name val="Times New Roman"/>
      <family val="1"/>
    </font>
    <font>
      <b/>
      <sz val="10"/>
      <name val="Times New Roman"/>
      <family val="1"/>
    </font>
    <font>
      <sz val="11"/>
      <color theme="1"/>
      <name val="Aptos Narrow"/>
      <family val="2"/>
      <scheme val="minor"/>
    </font>
    <font>
      <b/>
      <sz val="12"/>
      <color theme="1"/>
      <name val="Aptos Narrow"/>
      <family val="2"/>
      <scheme val="minor"/>
    </font>
    <font>
      <sz val="12"/>
      <color rgb="FFFF0000"/>
      <name val="Times New Roman"/>
      <family val="1"/>
    </font>
    <font>
      <b/>
      <sz val="11"/>
      <color rgb="FFFF0000"/>
      <name val="Aptos Narrow"/>
      <family val="2"/>
      <scheme val="minor"/>
    </font>
    <font>
      <i/>
      <sz val="12"/>
      <color rgb="FFFF0000"/>
      <name val="Times New Roman"/>
      <family val="1"/>
    </font>
    <font>
      <i/>
      <sz val="12"/>
      <name val="Times New Roman"/>
      <family val="1"/>
    </font>
    <font>
      <b/>
      <sz val="10"/>
      <color theme="1"/>
      <name val="Aptos Narrow"/>
      <family val="2"/>
      <scheme val="minor"/>
    </font>
    <font>
      <sz val="10"/>
      <color theme="1"/>
      <name val="Aptos Narrow"/>
      <family val="2"/>
      <scheme val="minor"/>
    </font>
    <font>
      <b/>
      <sz val="11"/>
      <color theme="1"/>
      <name val="Aptos Narrow"/>
      <scheme val="minor"/>
    </font>
    <font>
      <b/>
      <sz val="12"/>
      <color theme="1"/>
      <name val="Trebuchet MS"/>
      <family val="2"/>
    </font>
  </fonts>
  <fills count="1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lightUp"/>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3" tint="0.89999084444715716"/>
        <bgColor indexed="64"/>
      </patternFill>
    </fill>
    <fill>
      <patternFill patternType="solid">
        <fgColor rgb="FFFF0000"/>
        <bgColor indexed="64"/>
      </patternFill>
    </fill>
  </fills>
  <borders count="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rgb="FF231F20"/>
      </left>
      <right/>
      <top/>
      <bottom/>
      <diagonal/>
    </border>
    <border>
      <left style="thin">
        <color indexed="64"/>
      </left>
      <right/>
      <top style="thin">
        <color rgb="FF231F20"/>
      </top>
      <bottom style="thin">
        <color rgb="FF231F20"/>
      </bottom>
      <diagonal/>
    </border>
    <border>
      <left style="thin">
        <color indexed="64"/>
      </left>
      <right/>
      <top style="thin">
        <color rgb="FF231F20"/>
      </top>
      <bottom style="thin">
        <color indexed="64"/>
      </bottom>
      <diagonal/>
    </border>
    <border>
      <left/>
      <right/>
      <top style="thin">
        <color rgb="FF231F20"/>
      </top>
      <bottom style="thin">
        <color indexed="64"/>
      </bottom>
      <diagonal/>
    </border>
    <border>
      <left/>
      <right style="thin">
        <color rgb="FF231F20"/>
      </right>
      <top/>
      <bottom/>
      <diagonal/>
    </border>
    <border>
      <left style="thin">
        <color rgb="FF231F20"/>
      </left>
      <right/>
      <top style="thin">
        <color indexed="64"/>
      </top>
      <bottom style="thin">
        <color indexed="64"/>
      </bottom>
      <diagonal/>
    </border>
    <border>
      <left style="thin">
        <color rgb="FF231F20"/>
      </left>
      <right/>
      <top/>
      <bottom style="thin">
        <color indexed="64"/>
      </bottom>
      <diagonal/>
    </border>
    <border>
      <left/>
      <right style="thin">
        <color rgb="FF231F20"/>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bottom/>
      <diagonal/>
    </border>
    <border>
      <left style="thin">
        <color indexed="64"/>
      </left>
      <right style="thin">
        <color indexed="64"/>
      </right>
      <top/>
      <bottom style="double">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double">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double">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thin">
        <color indexed="64"/>
      </right>
      <top style="thin">
        <color rgb="FF231F20"/>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thin">
        <color indexed="64"/>
      </bottom>
      <diagonal/>
    </border>
    <border>
      <left/>
      <right style="medium">
        <color indexed="64"/>
      </right>
      <top/>
      <bottom style="double">
        <color indexed="64"/>
      </bottom>
      <diagonal/>
    </border>
  </borders>
  <cellStyleXfs count="235">
    <xf numFmtId="0" fontId="0" fillId="0" borderId="0"/>
    <xf numFmtId="164" fontId="1" fillId="0" borderId="0" applyFont="0" applyFill="0" applyBorder="0" applyAlignment="0" applyProtection="0"/>
    <xf numFmtId="0" fontId="10" fillId="0" borderId="0" applyNumberFormat="0" applyFill="0" applyBorder="0" applyAlignment="0" applyProtection="0"/>
    <xf numFmtId="164" fontId="1" fillId="0" borderId="0" applyFont="0" applyFill="0" applyBorder="0" applyAlignment="0" applyProtection="0"/>
    <xf numFmtId="164"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165" fontId="22"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22"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0" fontId="2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0" fontId="2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0" fontId="21" fillId="0" borderId="0" applyFont="0" applyFill="0" applyBorder="0" applyAlignment="0" applyProtection="0"/>
    <xf numFmtId="165" fontId="22"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4"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applyNumberFormat="0" applyFont="0" applyFill="0" applyBorder="0" applyAlignment="0" applyProtection="0">
      <alignment vertical="top"/>
    </xf>
    <xf numFmtId="0" fontId="21" fillId="0" borderId="0"/>
    <xf numFmtId="0" fontId="21" fillId="0" borderId="0" applyNumberFormat="0" applyFont="0" applyFill="0" applyBorder="0" applyAlignment="0" applyProtection="0">
      <alignment vertical="top"/>
    </xf>
    <xf numFmtId="0" fontId="1" fillId="0" borderId="0"/>
    <xf numFmtId="0" fontId="21" fillId="0" borderId="0"/>
    <xf numFmtId="0" fontId="23" fillId="0" borderId="0"/>
    <xf numFmtId="0" fontId="23" fillId="0" borderId="0"/>
    <xf numFmtId="0" fontId="24" fillId="0" borderId="0"/>
    <xf numFmtId="0" fontId="23" fillId="0" borderId="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0" fillId="0" borderId="0"/>
    <xf numFmtId="0" fontId="23" fillId="0" borderId="0"/>
    <xf numFmtId="0" fontId="23" fillId="0" borderId="0"/>
  </cellStyleXfs>
  <cellXfs count="922">
    <xf numFmtId="0" fontId="0" fillId="0" borderId="0" xfId="0"/>
    <xf numFmtId="0" fontId="2" fillId="0" borderId="0" xfId="0" applyFont="1"/>
    <xf numFmtId="164" fontId="2" fillId="0" borderId="0" xfId="1" applyFont="1" applyAlignment="1">
      <alignment horizontal="right"/>
    </xf>
    <xf numFmtId="164" fontId="2" fillId="0" borderId="0" xfId="1" applyFont="1" applyBorder="1" applyAlignment="1">
      <alignment horizontal="right"/>
    </xf>
    <xf numFmtId="0" fontId="5" fillId="0" borderId="0" xfId="0" applyFont="1"/>
    <xf numFmtId="0" fontId="12" fillId="0" borderId="0" xfId="0" applyFont="1"/>
    <xf numFmtId="0" fontId="0" fillId="0" borderId="9" xfId="0" applyBorder="1"/>
    <xf numFmtId="43" fontId="0" fillId="0" borderId="0" xfId="0" applyNumberFormat="1"/>
    <xf numFmtId="0" fontId="0" fillId="0" borderId="4" xfId="0" applyBorder="1"/>
    <xf numFmtId="0" fontId="0" fillId="0" borderId="1" xfId="0" applyBorder="1"/>
    <xf numFmtId="0" fontId="0" fillId="0" borderId="12" xfId="0" applyBorder="1"/>
    <xf numFmtId="0" fontId="25" fillId="0" borderId="0" xfId="0" applyFont="1"/>
    <xf numFmtId="0" fontId="0" fillId="0" borderId="0" xfId="0" applyAlignment="1">
      <alignment horizontal="center"/>
    </xf>
    <xf numFmtId="0" fontId="0" fillId="0" borderId="0" xfId="0" applyAlignment="1">
      <alignment horizontal="left"/>
    </xf>
    <xf numFmtId="0" fontId="27" fillId="0" borderId="5" xfId="0" applyFont="1" applyBorder="1"/>
    <xf numFmtId="0" fontId="0" fillId="0" borderId="3" xfId="0" applyBorder="1"/>
    <xf numFmtId="0" fontId="0" fillId="0" borderId="5" xfId="0" applyBorder="1"/>
    <xf numFmtId="0" fontId="20" fillId="0" borderId="4" xfId="0" applyFont="1" applyBorder="1"/>
    <xf numFmtId="0" fontId="29" fillId="0" borderId="5" xfId="0" applyFont="1" applyBorder="1" applyAlignment="1">
      <alignment horizontal="center"/>
    </xf>
    <xf numFmtId="0" fontId="20" fillId="0" borderId="4" xfId="0" applyFont="1" applyBorder="1" applyAlignment="1">
      <alignment horizontal="left"/>
    </xf>
    <xf numFmtId="0" fontId="20" fillId="0" borderId="5" xfId="0" applyFont="1" applyBorder="1" applyAlignment="1">
      <alignment horizontal="center"/>
    </xf>
    <xf numFmtId="0" fontId="27" fillId="0" borderId="4" xfId="0" applyFont="1" applyBorder="1"/>
    <xf numFmtId="0" fontId="20" fillId="0" borderId="0" xfId="0" applyFont="1" applyAlignment="1">
      <alignment horizontal="center"/>
    </xf>
    <xf numFmtId="0" fontId="31" fillId="0" borderId="0" xfId="0" applyFont="1" applyAlignment="1">
      <alignment horizontal="left" vertical="center"/>
    </xf>
    <xf numFmtId="0" fontId="32" fillId="0" borderId="0" xfId="0" applyFont="1" applyAlignment="1">
      <alignment vertical="center"/>
    </xf>
    <xf numFmtId="0" fontId="34" fillId="0" borderId="0" xfId="0" applyFont="1"/>
    <xf numFmtId="0" fontId="20" fillId="0" borderId="7" xfId="0" applyFont="1" applyBorder="1"/>
    <xf numFmtId="0" fontId="20" fillId="0" borderId="9" xfId="0" applyFont="1" applyBorder="1" applyAlignment="1">
      <alignment horizontal="center"/>
    </xf>
    <xf numFmtId="0" fontId="20" fillId="0" borderId="9" xfId="0" applyFont="1" applyBorder="1" applyAlignment="1">
      <alignment horizontal="center" wrapText="1"/>
    </xf>
    <xf numFmtId="0" fontId="20" fillId="0" borderId="0" xfId="0" applyFont="1" applyAlignment="1">
      <alignment horizontal="center" wrapText="1"/>
    </xf>
    <xf numFmtId="0" fontId="20" fillId="0" borderId="0" xfId="0" applyFont="1" applyAlignment="1">
      <alignment wrapText="1"/>
    </xf>
    <xf numFmtId="0" fontId="35" fillId="0" borderId="0" xfId="0" applyFont="1"/>
    <xf numFmtId="17" fontId="0" fillId="0" borderId="0" xfId="0" quotePrefix="1" applyNumberFormat="1"/>
    <xf numFmtId="0" fontId="0" fillId="0" borderId="0" xfId="0" quotePrefix="1"/>
    <xf numFmtId="0" fontId="0" fillId="0" borderId="9" xfId="0" applyBorder="1" applyAlignment="1">
      <alignment horizontal="center"/>
    </xf>
    <xf numFmtId="17" fontId="0" fillId="0" borderId="9" xfId="0" applyNumberFormat="1" applyBorder="1"/>
    <xf numFmtId="0" fontId="0" fillId="0" borderId="9" xfId="0" applyBorder="1" applyAlignment="1">
      <alignment horizontal="center" wrapText="1"/>
    </xf>
    <xf numFmtId="17" fontId="0" fillId="0" borderId="0" xfId="0" applyNumberFormat="1"/>
    <xf numFmtId="0" fontId="35" fillId="0" borderId="0" xfId="0" applyFont="1" applyAlignment="1">
      <alignment horizontal="left"/>
    </xf>
    <xf numFmtId="0" fontId="0" fillId="0" borderId="12" xfId="0" applyBorder="1" applyAlignment="1">
      <alignment horizontal="center"/>
    </xf>
    <xf numFmtId="17" fontId="20" fillId="0" borderId="0" xfId="0" applyNumberFormat="1" applyFont="1"/>
    <xf numFmtId="0" fontId="0" fillId="0" borderId="7" xfId="0" applyBorder="1" applyAlignment="1">
      <alignment horizontal="center"/>
    </xf>
    <xf numFmtId="0" fontId="0" fillId="0" borderId="7" xfId="0" applyBorder="1"/>
    <xf numFmtId="0" fontId="15" fillId="0" borderId="0" xfId="0" applyFont="1" applyAlignment="1">
      <alignment horizontal="justify"/>
    </xf>
    <xf numFmtId="0" fontId="12" fillId="0" borderId="0" xfId="0" applyFont="1" applyAlignment="1">
      <alignment horizontal="justify"/>
    </xf>
    <xf numFmtId="0" fontId="3" fillId="0" borderId="0" xfId="0" applyFont="1" applyAlignment="1">
      <alignment horizontal="center"/>
    </xf>
    <xf numFmtId="0" fontId="0" fillId="0" borderId="12" xfId="0" applyBorder="1" applyAlignment="1">
      <alignment vertical="top"/>
    </xf>
    <xf numFmtId="0" fontId="0" fillId="0" borderId="12" xfId="0" applyBorder="1" applyAlignment="1">
      <alignment wrapText="1"/>
    </xf>
    <xf numFmtId="0" fontId="0" fillId="0" borderId="12" xfId="0" applyBorder="1" applyAlignment="1">
      <alignment vertical="top" wrapText="1"/>
    </xf>
    <xf numFmtId="0" fontId="43" fillId="0" borderId="12" xfId="0" applyFont="1" applyBorder="1" applyAlignment="1">
      <alignment vertical="top" wrapText="1"/>
    </xf>
    <xf numFmtId="0" fontId="0" fillId="0" borderId="0" xfId="0" applyAlignment="1">
      <alignment wrapText="1"/>
    </xf>
    <xf numFmtId="0" fontId="44" fillId="0" borderId="12" xfId="0" applyFont="1" applyBorder="1" applyAlignment="1">
      <alignment horizontal="left" vertical="top" wrapText="1"/>
    </xf>
    <xf numFmtId="0" fontId="43" fillId="0" borderId="0" xfId="0" applyFont="1" applyAlignment="1">
      <alignment horizontal="left" vertical="top"/>
    </xf>
    <xf numFmtId="0" fontId="16" fillId="0" borderId="12" xfId="0" applyFont="1" applyBorder="1" applyAlignment="1">
      <alignment vertical="top" wrapText="1"/>
    </xf>
    <xf numFmtId="0" fontId="45" fillId="0" borderId="12" xfId="0" applyFont="1" applyBorder="1" applyAlignment="1">
      <alignment vertical="top" wrapText="1"/>
    </xf>
    <xf numFmtId="0" fontId="41" fillId="0" borderId="12" xfId="0" applyFont="1" applyBorder="1" applyAlignment="1">
      <alignment vertical="top" wrapText="1"/>
    </xf>
    <xf numFmtId="0" fontId="23" fillId="0" borderId="12" xfId="0" applyFont="1" applyBorder="1" applyAlignment="1">
      <alignment vertical="top" wrapText="1"/>
    </xf>
    <xf numFmtId="166" fontId="42" fillId="0" borderId="12" xfId="0" applyNumberFormat="1" applyFont="1" applyBorder="1" applyAlignment="1">
      <alignment vertical="top" shrinkToFit="1"/>
    </xf>
    <xf numFmtId="0" fontId="0" fillId="0" borderId="12" xfId="0" applyBorder="1" applyAlignment="1">
      <alignment horizontal="left" vertical="top"/>
    </xf>
    <xf numFmtId="0" fontId="23" fillId="0" borderId="0" xfId="203" applyAlignment="1">
      <alignment horizontal="left" vertical="top"/>
    </xf>
    <xf numFmtId="0" fontId="45" fillId="0" borderId="9" xfId="203" applyFont="1" applyBorder="1" applyAlignment="1">
      <alignment vertical="top"/>
    </xf>
    <xf numFmtId="0" fontId="45" fillId="0" borderId="12" xfId="203" applyFont="1" applyBorder="1" applyAlignment="1">
      <alignment vertical="top" wrapText="1"/>
    </xf>
    <xf numFmtId="0" fontId="45" fillId="0" borderId="12" xfId="203" applyFont="1" applyBorder="1" applyAlignment="1">
      <alignment horizontal="center" vertical="top" wrapText="1"/>
    </xf>
    <xf numFmtId="0" fontId="45" fillId="0" borderId="9" xfId="203" applyFont="1" applyBorder="1" applyAlignment="1">
      <alignment vertical="top" wrapText="1"/>
    </xf>
    <xf numFmtId="0" fontId="45" fillId="0" borderId="12" xfId="203" applyFont="1" applyBorder="1" applyAlignment="1">
      <alignment vertical="top"/>
    </xf>
    <xf numFmtId="0" fontId="45" fillId="0" borderId="2" xfId="203" applyFont="1" applyBorder="1" applyAlignment="1">
      <alignment horizontal="left" vertical="top"/>
    </xf>
    <xf numFmtId="0" fontId="45" fillId="0" borderId="12" xfId="203" applyFont="1" applyBorder="1" applyAlignment="1">
      <alignment horizontal="left" vertical="top"/>
    </xf>
    <xf numFmtId="0" fontId="45" fillId="0" borderId="2" xfId="203" applyFont="1" applyBorder="1" applyAlignment="1">
      <alignment vertical="top" wrapText="1"/>
    </xf>
    <xf numFmtId="0" fontId="23" fillId="0" borderId="0" xfId="203" applyAlignment="1">
      <alignment vertical="top"/>
    </xf>
    <xf numFmtId="0" fontId="45" fillId="0" borderId="12" xfId="203" applyFont="1" applyBorder="1" applyAlignment="1">
      <alignment wrapText="1"/>
    </xf>
    <xf numFmtId="0" fontId="45" fillId="0" borderId="12" xfId="203" applyFont="1" applyBorder="1" applyAlignment="1">
      <alignment vertical="center" wrapText="1"/>
    </xf>
    <xf numFmtId="0" fontId="43" fillId="0" borderId="11" xfId="203" applyFont="1" applyBorder="1" applyAlignment="1">
      <alignment horizontal="left" vertical="top" wrapText="1"/>
    </xf>
    <xf numFmtId="0" fontId="43" fillId="0" borderId="12" xfId="203" applyFont="1" applyBorder="1" applyAlignment="1">
      <alignment horizontal="center" vertical="top" wrapText="1"/>
    </xf>
    <xf numFmtId="167" fontId="44" fillId="0" borderId="12" xfId="203" applyNumberFormat="1" applyFont="1" applyBorder="1" applyAlignment="1">
      <alignment vertical="top" shrinkToFit="1"/>
    </xf>
    <xf numFmtId="167" fontId="44" fillId="0" borderId="12" xfId="203" applyNumberFormat="1" applyFont="1" applyBorder="1" applyAlignment="1">
      <alignment horizontal="center" vertical="top" shrinkToFit="1"/>
    </xf>
    <xf numFmtId="0" fontId="45" fillId="0" borderId="10" xfId="203" applyFont="1" applyBorder="1" applyAlignment="1">
      <alignment wrapText="1"/>
    </xf>
    <xf numFmtId="0" fontId="45" fillId="3" borderId="10" xfId="203" applyFont="1" applyFill="1" applyBorder="1" applyAlignment="1">
      <alignment wrapText="1"/>
    </xf>
    <xf numFmtId="0" fontId="23" fillId="0" borderId="12" xfId="203" applyBorder="1" applyAlignment="1">
      <alignment vertical="top" wrapText="1"/>
    </xf>
    <xf numFmtId="0" fontId="45" fillId="0" borderId="12" xfId="203" quotePrefix="1" applyFont="1" applyBorder="1" applyAlignment="1">
      <alignment vertical="top"/>
    </xf>
    <xf numFmtId="0" fontId="45" fillId="0" borderId="12" xfId="203" quotePrefix="1" applyFont="1" applyBorder="1" applyAlignment="1">
      <alignment horizontal="center" vertical="top" wrapText="1"/>
    </xf>
    <xf numFmtId="0" fontId="23" fillId="0" borderId="12" xfId="203" quotePrefix="1" applyBorder="1" applyAlignment="1">
      <alignment horizontal="center" vertical="top"/>
    </xf>
    <xf numFmtId="0" fontId="43" fillId="0" borderId="12" xfId="203" applyFont="1" applyBorder="1" applyAlignment="1">
      <alignment vertical="top" wrapText="1"/>
    </xf>
    <xf numFmtId="0" fontId="45" fillId="0" borderId="12" xfId="203" applyFont="1" applyBorder="1" applyAlignment="1">
      <alignment horizontal="left" wrapText="1"/>
    </xf>
    <xf numFmtId="0" fontId="43" fillId="0" borderId="12" xfId="203" applyFont="1" applyBorder="1" applyAlignment="1">
      <alignment horizontal="right" vertical="top" wrapText="1" indent="2"/>
    </xf>
    <xf numFmtId="0" fontId="45" fillId="0" borderId="12" xfId="203" applyFont="1" applyBorder="1" applyAlignment="1">
      <alignment horizontal="left" vertical="center" wrapText="1"/>
    </xf>
    <xf numFmtId="0" fontId="23" fillId="6" borderId="0" xfId="203" applyFill="1" applyAlignment="1">
      <alignment horizontal="left" vertical="top"/>
    </xf>
    <xf numFmtId="0" fontId="45" fillId="0" borderId="6" xfId="203" applyFont="1" applyBorder="1" applyAlignment="1">
      <alignment horizontal="left" vertical="center" wrapText="1"/>
    </xf>
    <xf numFmtId="0" fontId="23" fillId="0" borderId="12" xfId="203" applyBorder="1" applyAlignment="1">
      <alignment horizontal="left" vertical="top"/>
    </xf>
    <xf numFmtId="0" fontId="45" fillId="0" borderId="20" xfId="203" applyFont="1" applyBorder="1" applyAlignment="1">
      <alignment horizontal="left" vertical="center" wrapText="1"/>
    </xf>
    <xf numFmtId="0" fontId="43" fillId="0" borderId="21" xfId="203" applyFont="1" applyBorder="1" applyAlignment="1">
      <alignment horizontal="left" vertical="top" wrapText="1"/>
    </xf>
    <xf numFmtId="0" fontId="43" fillId="0" borderId="12" xfId="203" applyFont="1" applyBorder="1" applyAlignment="1">
      <alignment horizontal="left" vertical="top" wrapText="1"/>
    </xf>
    <xf numFmtId="0" fontId="44" fillId="0" borderId="12" xfId="203" applyFont="1" applyBorder="1" applyAlignment="1">
      <alignment vertical="top" wrapText="1"/>
    </xf>
    <xf numFmtId="0" fontId="43" fillId="3" borderId="12" xfId="203" applyFont="1" applyFill="1" applyBorder="1" applyAlignment="1">
      <alignment vertical="top" wrapText="1"/>
    </xf>
    <xf numFmtId="0" fontId="43" fillId="3" borderId="12" xfId="203" applyFont="1" applyFill="1" applyBorder="1" applyAlignment="1">
      <alignment horizontal="left" vertical="top" wrapText="1"/>
    </xf>
    <xf numFmtId="167" fontId="44" fillId="0" borderId="24" xfId="203" applyNumberFormat="1" applyFont="1" applyBorder="1" applyAlignment="1">
      <alignment vertical="top" shrinkToFit="1"/>
    </xf>
    <xf numFmtId="167" fontId="44" fillId="0" borderId="24" xfId="203" applyNumberFormat="1" applyFont="1" applyBorder="1" applyAlignment="1">
      <alignment horizontal="center" vertical="top" shrinkToFit="1"/>
    </xf>
    <xf numFmtId="49" fontId="3" fillId="0" borderId="0" xfId="0" applyNumberFormat="1" applyFont="1" applyAlignment="1">
      <alignment vertical="top"/>
    </xf>
    <xf numFmtId="0" fontId="5" fillId="0" borderId="12" xfId="0" applyFont="1" applyBorder="1" applyProtection="1">
      <protection locked="0"/>
    </xf>
    <xf numFmtId="0" fontId="2" fillId="0" borderId="0" xfId="0" applyFont="1" applyProtection="1">
      <protection locked="0"/>
    </xf>
    <xf numFmtId="0" fontId="2" fillId="0" borderId="12" xfId="0" applyFont="1" applyBorder="1"/>
    <xf numFmtId="0" fontId="2" fillId="0" borderId="17" xfId="0" applyFont="1" applyBorder="1"/>
    <xf numFmtId="0" fontId="5" fillId="0" borderId="12" xfId="0" applyFont="1" applyBorder="1" applyAlignment="1" applyProtection="1">
      <alignment horizontal="center"/>
      <protection locked="0"/>
    </xf>
    <xf numFmtId="2" fontId="3" fillId="0" borderId="12" xfId="0" applyNumberFormat="1" applyFont="1" applyBorder="1"/>
    <xf numFmtId="0" fontId="2" fillId="0" borderId="29" xfId="0" applyFont="1" applyBorder="1"/>
    <xf numFmtId="0" fontId="4" fillId="0" borderId="12" xfId="0" applyFont="1" applyBorder="1"/>
    <xf numFmtId="0" fontId="4" fillId="0" borderId="12" xfId="0" applyFont="1" applyBorder="1" applyAlignment="1">
      <alignment horizontal="left"/>
    </xf>
    <xf numFmtId="0" fontId="3" fillId="0" borderId="12" xfId="0" applyFont="1" applyBorder="1"/>
    <xf numFmtId="2" fontId="4" fillId="0" borderId="12" xfId="0" applyNumberFormat="1" applyFont="1" applyBorder="1"/>
    <xf numFmtId="0" fontId="6" fillId="0" borderId="17" xfId="0" applyFont="1" applyBorder="1" applyAlignment="1">
      <alignment vertical="top" wrapText="1"/>
    </xf>
    <xf numFmtId="0" fontId="2" fillId="0" borderId="12" xfId="0" applyFont="1" applyBorder="1" applyAlignment="1">
      <alignment horizontal="left"/>
    </xf>
    <xf numFmtId="49" fontId="2" fillId="0" borderId="12" xfId="0" applyNumberFormat="1" applyFont="1" applyBorder="1" applyAlignment="1">
      <alignment vertical="top"/>
    </xf>
    <xf numFmtId="0" fontId="2" fillId="0" borderId="12" xfId="0" applyFont="1" applyBorder="1" applyProtection="1">
      <protection locked="0"/>
    </xf>
    <xf numFmtId="0" fontId="3" fillId="0" borderId="12" xfId="0" applyFont="1" applyBorder="1" applyAlignment="1">
      <alignment horizontal="left"/>
    </xf>
    <xf numFmtId="0" fontId="5" fillId="0" borderId="12" xfId="0" applyFont="1" applyBorder="1"/>
    <xf numFmtId="0" fontId="14" fillId="0" borderId="12" xfId="0" applyFont="1" applyBorder="1"/>
    <xf numFmtId="49" fontId="3" fillId="0" borderId="12" xfId="0" applyNumberFormat="1" applyFont="1" applyBorder="1" applyAlignment="1">
      <alignment vertical="top"/>
    </xf>
    <xf numFmtId="2" fontId="2" fillId="0" borderId="12" xfId="0" applyNumberFormat="1" applyFont="1" applyBorder="1" applyProtection="1">
      <protection locked="0"/>
    </xf>
    <xf numFmtId="49" fontId="4" fillId="0" borderId="12" xfId="0" applyNumberFormat="1" applyFont="1" applyBorder="1" applyAlignment="1">
      <alignment vertical="top"/>
    </xf>
    <xf numFmtId="49" fontId="3" fillId="0" borderId="12" xfId="0" applyNumberFormat="1" applyFont="1" applyBorder="1" applyAlignment="1">
      <alignment horizontal="center" vertical="top"/>
    </xf>
    <xf numFmtId="0" fontId="43" fillId="0" borderId="12" xfId="0" applyFont="1" applyBorder="1" applyAlignment="1">
      <alignment horizontal="left"/>
    </xf>
    <xf numFmtId="49" fontId="3" fillId="0" borderId="12" xfId="0" applyNumberFormat="1" applyFont="1" applyBorder="1" applyAlignment="1">
      <alignment vertical="top" wrapText="1"/>
    </xf>
    <xf numFmtId="49" fontId="14" fillId="0" borderId="12" xfId="0" applyNumberFormat="1" applyFont="1" applyBorder="1" applyAlignment="1">
      <alignment vertical="top"/>
    </xf>
    <xf numFmtId="0" fontId="2" fillId="0" borderId="12" xfId="0" applyFont="1" applyBorder="1" applyAlignment="1" applyProtection="1">
      <alignment horizontal="left"/>
      <protection locked="0"/>
    </xf>
    <xf numFmtId="0" fontId="19" fillId="0" borderId="12" xfId="0" applyFont="1" applyBorder="1" applyAlignment="1">
      <alignment horizontal="center"/>
    </xf>
    <xf numFmtId="2" fontId="2" fillId="0" borderId="12" xfId="0" applyNumberFormat="1" applyFont="1" applyBorder="1" applyAlignment="1" applyProtection="1">
      <alignment horizontal="center"/>
      <protection locked="0"/>
    </xf>
    <xf numFmtId="2" fontId="2" fillId="0" borderId="12" xfId="0" applyNumberFormat="1" applyFont="1" applyBorder="1" applyAlignment="1" applyProtection="1">
      <alignment horizontal="center" vertical="center"/>
      <protection locked="0"/>
    </xf>
    <xf numFmtId="0" fontId="20" fillId="0" borderId="12" xfId="0" applyFont="1" applyBorder="1" applyAlignment="1" applyProtection="1">
      <alignment horizontal="left"/>
      <protection locked="0"/>
    </xf>
    <xf numFmtId="0" fontId="55" fillId="0" borderId="12" xfId="0" applyFont="1" applyBorder="1"/>
    <xf numFmtId="0" fontId="20" fillId="0" borderId="12" xfId="0" applyFont="1" applyBorder="1" applyProtection="1">
      <protection locked="0"/>
    </xf>
    <xf numFmtId="0" fontId="20" fillId="0" borderId="12" xfId="0" applyFont="1" applyBorder="1" applyAlignment="1">
      <alignment horizontal="center"/>
    </xf>
    <xf numFmtId="49" fontId="3" fillId="0" borderId="12" xfId="0" applyNumberFormat="1" applyFont="1" applyBorder="1" applyAlignment="1">
      <alignment horizontal="left" vertical="top"/>
    </xf>
    <xf numFmtId="0" fontId="2" fillId="0" borderId="12" xfId="0" applyFont="1" applyBorder="1" applyAlignment="1">
      <alignment horizontal="center"/>
    </xf>
    <xf numFmtId="0" fontId="19" fillId="0" borderId="12" xfId="0" applyFont="1" applyBorder="1" applyAlignment="1">
      <alignment horizontal="left"/>
    </xf>
    <xf numFmtId="0" fontId="55" fillId="0" borderId="12" xfId="0" applyFont="1" applyBorder="1" applyAlignment="1">
      <alignment horizontal="left"/>
    </xf>
    <xf numFmtId="0" fontId="5" fillId="0" borderId="0" xfId="0" applyFont="1" applyAlignment="1">
      <alignment horizontal="center"/>
    </xf>
    <xf numFmtId="164" fontId="2" fillId="0" borderId="0" xfId="1" applyFont="1" applyBorder="1" applyAlignment="1">
      <alignment horizontal="center"/>
    </xf>
    <xf numFmtId="0" fontId="9" fillId="0" borderId="17" xfId="0" applyFont="1" applyBorder="1" applyAlignment="1">
      <alignment vertical="center"/>
    </xf>
    <xf numFmtId="0" fontId="4" fillId="0" borderId="29" xfId="0" applyFont="1" applyBorder="1" applyAlignment="1">
      <alignment vertical="center"/>
    </xf>
    <xf numFmtId="0" fontId="5" fillId="0" borderId="17" xfId="0" applyFont="1" applyBorder="1"/>
    <xf numFmtId="0" fontId="11" fillId="0" borderId="17" xfId="2" applyFont="1" applyBorder="1"/>
    <xf numFmtId="0" fontId="61" fillId="0" borderId="17" xfId="0" applyFont="1" applyBorder="1" applyAlignment="1">
      <alignment horizontal="center" vertical="top" wrapText="1"/>
    </xf>
    <xf numFmtId="0" fontId="18" fillId="0" borderId="14" xfId="0" applyFont="1" applyBorder="1" applyAlignment="1">
      <alignment horizontal="center" vertical="center" wrapText="1"/>
    </xf>
    <xf numFmtId="0" fontId="63" fillId="0" borderId="14" xfId="0" applyFont="1" applyBorder="1" applyAlignment="1">
      <alignment horizontal="center" wrapText="1"/>
    </xf>
    <xf numFmtId="164" fontId="61" fillId="0" borderId="14" xfId="1" applyFont="1" applyBorder="1" applyAlignment="1">
      <alignment horizontal="right"/>
    </xf>
    <xf numFmtId="164" fontId="61" fillId="0" borderId="14" xfId="1" applyFont="1" applyBorder="1" applyAlignment="1">
      <alignment horizontal="left" wrapText="1" indent="1"/>
    </xf>
    <xf numFmtId="0" fontId="18" fillId="0" borderId="27" xfId="0" applyFont="1" applyBorder="1" applyAlignment="1">
      <alignment horizontal="center" vertical="center" wrapText="1"/>
    </xf>
    <xf numFmtId="0" fontId="57" fillId="0" borderId="0" xfId="0" applyFont="1"/>
    <xf numFmtId="0" fontId="0" fillId="0" borderId="0" xfId="0" applyAlignment="1">
      <alignment horizontal="center" vertical="top"/>
    </xf>
    <xf numFmtId="0" fontId="57" fillId="0" borderId="0" xfId="0" applyFont="1" applyAlignment="1">
      <alignment wrapText="1"/>
    </xf>
    <xf numFmtId="0" fontId="20" fillId="0" borderId="0" xfId="0" applyFont="1"/>
    <xf numFmtId="0" fontId="18" fillId="0" borderId="4" xfId="0" applyFont="1" applyBorder="1" applyAlignment="1">
      <alignment horizontal="center" vertical="center" wrapText="1"/>
    </xf>
    <xf numFmtId="14" fontId="18" fillId="0" borderId="11" xfId="0" applyNumberFormat="1" applyFont="1" applyBorder="1" applyAlignment="1" applyProtection="1">
      <alignment horizontal="center" wrapText="1"/>
      <protection locked="0"/>
    </xf>
    <xf numFmtId="164" fontId="64" fillId="0" borderId="14" xfId="1" applyFont="1" applyBorder="1" applyAlignment="1">
      <alignment horizontal="right"/>
    </xf>
    <xf numFmtId="2" fontId="0" fillId="0" borderId="12" xfId="0" applyNumberFormat="1" applyBorder="1"/>
    <xf numFmtId="0" fontId="2" fillId="0" borderId="14" xfId="0" applyFont="1" applyBorder="1"/>
    <xf numFmtId="2" fontId="25" fillId="0" borderId="0" xfId="0" applyNumberFormat="1" applyFont="1"/>
    <xf numFmtId="0" fontId="5" fillId="0" borderId="12" xfId="0" applyFont="1" applyBorder="1" applyAlignment="1">
      <alignment horizontal="center" vertical="center"/>
    </xf>
    <xf numFmtId="0" fontId="5" fillId="0" borderId="16" xfId="0" applyFont="1" applyBorder="1" applyAlignment="1">
      <alignment horizontal="center" vertical="center" wrapText="1"/>
    </xf>
    <xf numFmtId="0" fontId="5" fillId="0" borderId="15" xfId="0" applyFont="1" applyBorder="1" applyAlignment="1">
      <alignment horizontal="center" wrapText="1"/>
    </xf>
    <xf numFmtId="0" fontId="5" fillId="0" borderId="12" xfId="0" applyFont="1" applyBorder="1" applyAlignment="1">
      <alignment horizontal="center" vertical="center" wrapText="1"/>
    </xf>
    <xf numFmtId="0" fontId="5" fillId="0" borderId="12" xfId="0" applyFont="1" applyBorder="1" applyAlignment="1">
      <alignment horizontal="center" wrapText="1"/>
    </xf>
    <xf numFmtId="9" fontId="3" fillId="0" borderId="12" xfId="0" applyNumberFormat="1" applyFont="1" applyBorder="1"/>
    <xf numFmtId="0" fontId="4" fillId="0" borderId="12" xfId="0" applyFont="1" applyBorder="1" applyAlignment="1">
      <alignment horizontal="right"/>
    </xf>
    <xf numFmtId="9" fontId="4" fillId="0" borderId="12" xfId="0" applyNumberFormat="1" applyFont="1" applyBorder="1"/>
    <xf numFmtId="14" fontId="18" fillId="0" borderId="0" xfId="0" applyNumberFormat="1" applyFont="1" applyAlignment="1" applyProtection="1">
      <alignment horizontal="center" wrapText="1"/>
      <protection locked="0"/>
    </xf>
    <xf numFmtId="0" fontId="13" fillId="0" borderId="0" xfId="0" applyFont="1"/>
    <xf numFmtId="0" fontId="69" fillId="0" borderId="0" xfId="0" applyFont="1"/>
    <xf numFmtId="0" fontId="2" fillId="0" borderId="0" xfId="0" applyFont="1" applyAlignment="1">
      <alignment wrapText="1"/>
    </xf>
    <xf numFmtId="0" fontId="2" fillId="0" borderId="0" xfId="0" applyFont="1" applyAlignment="1">
      <alignment horizontal="left" wrapText="1"/>
    </xf>
    <xf numFmtId="0" fontId="63" fillId="0" borderId="5" xfId="0" applyFont="1" applyBorder="1" applyAlignment="1">
      <alignment wrapText="1"/>
    </xf>
    <xf numFmtId="164" fontId="61" fillId="0" borderId="31" xfId="1" applyFont="1" applyBorder="1" applyAlignment="1">
      <alignment horizontal="right"/>
    </xf>
    <xf numFmtId="0" fontId="18" fillId="0" borderId="4" xfId="0" applyFont="1" applyBorder="1" applyAlignment="1">
      <alignment horizontal="center"/>
    </xf>
    <xf numFmtId="0" fontId="2" fillId="0" borderId="32" xfId="0" applyFont="1" applyBorder="1" applyAlignment="1">
      <alignment horizontal="center" vertical="top" wrapText="1"/>
    </xf>
    <xf numFmtId="0" fontId="15" fillId="0" borderId="27" xfId="0" applyFont="1" applyBorder="1" applyAlignment="1">
      <alignment vertical="center"/>
    </xf>
    <xf numFmtId="0" fontId="15" fillId="0" borderId="27" xfId="0" applyFont="1" applyBorder="1" applyAlignment="1">
      <alignment horizontal="center" vertical="center" wrapText="1"/>
    </xf>
    <xf numFmtId="0" fontId="15" fillId="0" borderId="33" xfId="0" applyFont="1" applyBorder="1" applyAlignment="1">
      <alignment horizontal="center" vertical="center" wrapText="1"/>
    </xf>
    <xf numFmtId="0" fontId="6" fillId="0" borderId="32" xfId="0" applyFont="1" applyBorder="1" applyAlignment="1">
      <alignment vertical="top" wrapText="1"/>
    </xf>
    <xf numFmtId="0" fontId="15" fillId="0" borderId="34" xfId="0" applyFont="1" applyBorder="1" applyAlignment="1">
      <alignment horizontal="center" vertical="center" wrapText="1"/>
    </xf>
    <xf numFmtId="0" fontId="60" fillId="0" borderId="5" xfId="0" applyFont="1" applyBorder="1" applyAlignment="1">
      <alignment wrapText="1"/>
    </xf>
    <xf numFmtId="0" fontId="18" fillId="0" borderId="34" xfId="0" applyFont="1" applyBorder="1" applyAlignment="1">
      <alignment horizontal="center" vertical="center" wrapText="1"/>
    </xf>
    <xf numFmtId="0" fontId="61" fillId="0" borderId="14" xfId="0" applyFont="1" applyBorder="1" applyAlignment="1">
      <alignment horizontal="center" wrapText="1"/>
    </xf>
    <xf numFmtId="0" fontId="61" fillId="0" borderId="14" xfId="0" applyFont="1" applyBorder="1" applyAlignment="1">
      <alignment horizontal="center"/>
    </xf>
    <xf numFmtId="0" fontId="71" fillId="0" borderId="0" xfId="0" applyFont="1"/>
    <xf numFmtId="0" fontId="71" fillId="0" borderId="0" xfId="0" applyFont="1" applyAlignment="1">
      <alignment vertical="center"/>
    </xf>
    <xf numFmtId="0" fontId="71" fillId="0" borderId="0" xfId="0" applyFont="1" applyAlignment="1">
      <alignment horizontal="center"/>
    </xf>
    <xf numFmtId="0" fontId="70" fillId="0" borderId="12" xfId="0" applyFont="1" applyBorder="1"/>
    <xf numFmtId="168" fontId="70" fillId="0" borderId="12" xfId="4" applyNumberFormat="1" applyFont="1" applyFill="1" applyBorder="1" applyAlignment="1">
      <alignment horizontal="center" wrapText="1"/>
    </xf>
    <xf numFmtId="0" fontId="71" fillId="0" borderId="14" xfId="0" applyFont="1" applyBorder="1" applyAlignment="1">
      <alignment vertical="center"/>
    </xf>
    <xf numFmtId="0" fontId="70" fillId="0" borderId="14" xfId="0" applyFont="1" applyBorder="1" applyAlignment="1">
      <alignment wrapText="1"/>
    </xf>
    <xf numFmtId="0" fontId="71" fillId="0" borderId="14" xfId="0" applyFont="1" applyBorder="1" applyAlignment="1">
      <alignment horizontal="center"/>
    </xf>
    <xf numFmtId="2" fontId="71" fillId="0" borderId="14" xfId="0" applyNumberFormat="1" applyFont="1" applyBorder="1" applyAlignment="1">
      <alignment horizontal="right"/>
    </xf>
    <xf numFmtId="2" fontId="71" fillId="0" borderId="12" xfId="0" applyNumberFormat="1" applyFont="1" applyBorder="1" applyAlignment="1">
      <alignment horizontal="right"/>
    </xf>
    <xf numFmtId="2" fontId="70" fillId="0" borderId="12" xfId="1" applyNumberFormat="1" applyFont="1" applyFill="1" applyBorder="1" applyAlignment="1">
      <alignment horizontal="right"/>
    </xf>
    <xf numFmtId="2" fontId="71" fillId="0" borderId="35" xfId="1" applyNumberFormat="1" applyFont="1" applyFill="1" applyBorder="1" applyAlignment="1">
      <alignment horizontal="right"/>
    </xf>
    <xf numFmtId="0" fontId="71" fillId="0" borderId="5" xfId="0" applyFont="1" applyBorder="1"/>
    <xf numFmtId="0" fontId="71" fillId="0" borderId="16" xfId="0" applyFont="1" applyBorder="1"/>
    <xf numFmtId="0" fontId="71" fillId="0" borderId="14" xfId="0" applyFont="1" applyBorder="1" applyAlignment="1">
      <alignment vertical="center" wrapText="1"/>
    </xf>
    <xf numFmtId="0" fontId="5" fillId="7" borderId="12" xfId="0" applyFont="1" applyFill="1" applyBorder="1"/>
    <xf numFmtId="0" fontId="5" fillId="0" borderId="0" xfId="0" applyFont="1" applyAlignment="1" applyProtection="1">
      <alignment horizontal="center"/>
      <protection locked="0"/>
    </xf>
    <xf numFmtId="14" fontId="5" fillId="0" borderId="0" xfId="0" applyNumberFormat="1" applyFont="1" applyAlignment="1" applyProtection="1">
      <alignment horizontal="center"/>
      <protection locked="0"/>
    </xf>
    <xf numFmtId="2" fontId="5" fillId="0" borderId="0" xfId="0" applyNumberFormat="1" applyFont="1" applyAlignment="1" applyProtection="1">
      <alignment horizontal="center"/>
      <protection locked="0"/>
    </xf>
    <xf numFmtId="0" fontId="5" fillId="0" borderId="0" xfId="0" applyFont="1" applyProtection="1">
      <protection locked="0"/>
    </xf>
    <xf numFmtId="2" fontId="5" fillId="0" borderId="0" xfId="0" applyNumberFormat="1" applyFont="1" applyAlignment="1" applyProtection="1">
      <alignment horizontal="center" wrapText="1"/>
      <protection locked="0"/>
    </xf>
    <xf numFmtId="2" fontId="2" fillId="0" borderId="0" xfId="0" applyNumberFormat="1" applyFont="1" applyProtection="1">
      <protection locked="0"/>
    </xf>
    <xf numFmtId="2" fontId="5" fillId="0" borderId="0" xfId="0" applyNumberFormat="1" applyFont="1" applyProtection="1">
      <protection locked="0"/>
    </xf>
    <xf numFmtId="2" fontId="2" fillId="0" borderId="0" xfId="0" applyNumberFormat="1" applyFont="1"/>
    <xf numFmtId="2" fontId="5" fillId="0" borderId="0" xfId="0" applyNumberFormat="1" applyFont="1"/>
    <xf numFmtId="14" fontId="18" fillId="0" borderId="36" xfId="0" applyNumberFormat="1" applyFont="1" applyBorder="1" applyAlignment="1" applyProtection="1">
      <alignment horizontal="center" wrapText="1"/>
      <protection locked="0"/>
    </xf>
    <xf numFmtId="14" fontId="18" fillId="0" borderId="37" xfId="0" applyNumberFormat="1" applyFont="1" applyBorder="1" applyAlignment="1" applyProtection="1">
      <alignment horizontal="center"/>
      <protection locked="0"/>
    </xf>
    <xf numFmtId="14" fontId="18" fillId="0" borderId="37" xfId="0" applyNumberFormat="1" applyFont="1" applyBorder="1" applyAlignment="1" applyProtection="1">
      <alignment horizontal="center" wrapText="1"/>
      <protection locked="0"/>
    </xf>
    <xf numFmtId="0" fontId="5" fillId="0" borderId="38" xfId="0" applyFont="1" applyBorder="1" applyProtection="1">
      <protection locked="0"/>
    </xf>
    <xf numFmtId="0" fontId="2" fillId="0" borderId="38" xfId="0" applyFont="1" applyBorder="1"/>
    <xf numFmtId="0" fontId="2" fillId="0" borderId="38" xfId="0" applyFont="1" applyBorder="1" applyProtection="1">
      <protection locked="0"/>
    </xf>
    <xf numFmtId="0" fontId="5" fillId="7" borderId="38" xfId="0" applyFont="1" applyFill="1" applyBorder="1"/>
    <xf numFmtId="0" fontId="5" fillId="0" borderId="38" xfId="0" applyFont="1" applyBorder="1"/>
    <xf numFmtId="0" fontId="5" fillId="0" borderId="17" xfId="0" applyFont="1" applyBorder="1" applyProtection="1">
      <protection locked="0"/>
    </xf>
    <xf numFmtId="0" fontId="5" fillId="0" borderId="38" xfId="0" applyFont="1" applyBorder="1" applyAlignment="1">
      <alignment horizontal="center"/>
    </xf>
    <xf numFmtId="0" fontId="72" fillId="0" borderId="10" xfId="0" applyFont="1" applyBorder="1" applyAlignment="1">
      <alignment vertical="top"/>
    </xf>
    <xf numFmtId="0" fontId="72" fillId="0" borderId="12" xfId="0" applyFont="1" applyBorder="1" applyAlignment="1">
      <alignment vertical="top"/>
    </xf>
    <xf numFmtId="0" fontId="72" fillId="0" borderId="12" xfId="0" quotePrefix="1" applyFont="1" applyBorder="1" applyAlignment="1">
      <alignment horizontal="center" vertical="top"/>
    </xf>
    <xf numFmtId="168" fontId="70" fillId="0" borderId="11" xfId="4" applyNumberFormat="1" applyFont="1" applyFill="1" applyBorder="1" applyAlignment="1">
      <alignment horizontal="center" vertical="top"/>
    </xf>
    <xf numFmtId="0" fontId="72" fillId="0" borderId="3" xfId="0" applyFont="1" applyBorder="1"/>
    <xf numFmtId="0" fontId="73" fillId="0" borderId="15" xfId="0" applyFont="1" applyBorder="1" applyAlignment="1">
      <alignment horizontal="center"/>
    </xf>
    <xf numFmtId="0" fontId="73" fillId="0" borderId="15" xfId="0" applyFont="1" applyBorder="1"/>
    <xf numFmtId="0" fontId="73" fillId="0" borderId="1" xfId="0" applyFont="1" applyBorder="1"/>
    <xf numFmtId="0" fontId="72" fillId="0" borderId="5" xfId="0" applyFont="1" applyBorder="1"/>
    <xf numFmtId="0" fontId="73" fillId="0" borderId="14" xfId="0" applyFont="1" applyBorder="1" applyAlignment="1">
      <alignment horizontal="center"/>
    </xf>
    <xf numFmtId="164" fontId="73" fillId="0" borderId="14" xfId="1" applyFont="1" applyBorder="1"/>
    <xf numFmtId="164" fontId="73" fillId="0" borderId="4" xfId="1" applyFont="1" applyBorder="1"/>
    <xf numFmtId="0" fontId="75" fillId="0" borderId="5" xfId="0" applyFont="1" applyBorder="1"/>
    <xf numFmtId="168" fontId="73" fillId="0" borderId="14" xfId="1" applyNumberFormat="1" applyFont="1" applyFill="1" applyBorder="1"/>
    <xf numFmtId="168" fontId="73" fillId="0" borderId="4" xfId="1" applyNumberFormat="1" applyFont="1" applyFill="1" applyBorder="1"/>
    <xf numFmtId="0" fontId="73" fillId="0" borderId="5" xfId="0" applyFont="1" applyBorder="1"/>
    <xf numFmtId="168" fontId="73" fillId="0" borderId="12" xfId="0" applyNumberFormat="1" applyFont="1" applyBorder="1"/>
    <xf numFmtId="0" fontId="73" fillId="0" borderId="4" xfId="0" applyFont="1" applyBorder="1"/>
    <xf numFmtId="0" fontId="73" fillId="0" borderId="14" xfId="0" applyFont="1" applyBorder="1"/>
    <xf numFmtId="164" fontId="73" fillId="0" borderId="14" xfId="1" applyFont="1" applyFill="1" applyBorder="1"/>
    <xf numFmtId="164" fontId="73" fillId="0" borderId="4" xfId="1" applyFont="1" applyFill="1" applyBorder="1"/>
    <xf numFmtId="164" fontId="73" fillId="0" borderId="12" xfId="1" applyFont="1" applyFill="1" applyBorder="1"/>
    <xf numFmtId="164" fontId="72" fillId="0" borderId="13" xfId="1" applyFont="1" applyFill="1" applyBorder="1"/>
    <xf numFmtId="164" fontId="72" fillId="0" borderId="4" xfId="1" applyFont="1" applyFill="1" applyBorder="1"/>
    <xf numFmtId="0" fontId="73" fillId="0" borderId="44" xfId="0" applyFont="1" applyBorder="1"/>
    <xf numFmtId="0" fontId="70" fillId="0" borderId="5" xfId="0" applyFont="1" applyBorder="1"/>
    <xf numFmtId="43" fontId="73" fillId="0" borderId="14" xfId="0" applyNumberFormat="1" applyFont="1" applyBorder="1"/>
    <xf numFmtId="43" fontId="73" fillId="0" borderId="4" xfId="0" applyNumberFormat="1" applyFont="1" applyBorder="1"/>
    <xf numFmtId="43" fontId="73" fillId="0" borderId="12" xfId="0" applyNumberFormat="1" applyFont="1" applyBorder="1"/>
    <xf numFmtId="0" fontId="73" fillId="0" borderId="16" xfId="0" applyFont="1" applyBorder="1" applyAlignment="1">
      <alignment horizontal="center"/>
    </xf>
    <xf numFmtId="0" fontId="73" fillId="0" borderId="7" xfId="0" applyFont="1" applyBorder="1"/>
    <xf numFmtId="0" fontId="71" fillId="0" borderId="5" xfId="0" applyFont="1" applyBorder="1" applyAlignment="1">
      <alignment wrapText="1"/>
    </xf>
    <xf numFmtId="0" fontId="3" fillId="0" borderId="0" xfId="0" applyFont="1"/>
    <xf numFmtId="0" fontId="48" fillId="0" borderId="12" xfId="0" applyFont="1" applyBorder="1"/>
    <xf numFmtId="0" fontId="43" fillId="0" borderId="12" xfId="0" applyFont="1" applyBorder="1"/>
    <xf numFmtId="0" fontId="48" fillId="0" borderId="12" xfId="0" applyFont="1" applyBorder="1" applyAlignment="1">
      <alignment horizontal="left"/>
    </xf>
    <xf numFmtId="0" fontId="48" fillId="0" borderId="12" xfId="0" applyFont="1" applyBorder="1" applyAlignment="1">
      <alignment horizontal="center"/>
    </xf>
    <xf numFmtId="0" fontId="7" fillId="0" borderId="12" xfId="0" applyFont="1" applyBorder="1"/>
    <xf numFmtId="0" fontId="78" fillId="0" borderId="12" xfId="0" applyFont="1" applyBorder="1"/>
    <xf numFmtId="0" fontId="76" fillId="0" borderId="12" xfId="0" applyFont="1" applyBorder="1" applyAlignment="1">
      <alignment horizontal="left"/>
    </xf>
    <xf numFmtId="0" fontId="78" fillId="0" borderId="12" xfId="0" applyFont="1" applyBorder="1" applyAlignment="1">
      <alignment horizontal="left"/>
    </xf>
    <xf numFmtId="14" fontId="18" fillId="0" borderId="6" xfId="0" applyNumberFormat="1" applyFont="1" applyBorder="1" applyAlignment="1" applyProtection="1">
      <alignment horizontal="center"/>
      <protection locked="0"/>
    </xf>
    <xf numFmtId="14" fontId="18" fillId="0" borderId="6" xfId="0" applyNumberFormat="1" applyFont="1" applyBorder="1" applyAlignment="1" applyProtection="1">
      <alignment horizontal="center" wrapText="1"/>
      <protection locked="0"/>
    </xf>
    <xf numFmtId="14" fontId="18" fillId="0" borderId="45" xfId="0" applyNumberFormat="1" applyFont="1" applyBorder="1" applyAlignment="1" applyProtection="1">
      <alignment horizontal="left" wrapText="1"/>
      <protection locked="0"/>
    </xf>
    <xf numFmtId="2" fontId="0" fillId="0" borderId="0" xfId="0" applyNumberFormat="1"/>
    <xf numFmtId="0" fontId="66" fillId="0" borderId="0" xfId="0" applyFont="1" applyAlignment="1">
      <alignment wrapText="1"/>
    </xf>
    <xf numFmtId="2" fontId="5" fillId="0" borderId="13" xfId="0" applyNumberFormat="1" applyFont="1" applyBorder="1" applyProtection="1">
      <protection locked="0"/>
    </xf>
    <xf numFmtId="2" fontId="2" fillId="0" borderId="15" xfId="0" applyNumberFormat="1" applyFont="1" applyBorder="1" applyProtection="1">
      <protection locked="0"/>
    </xf>
    <xf numFmtId="2" fontId="5" fillId="0" borderId="15" xfId="0" applyNumberFormat="1" applyFont="1" applyBorder="1" applyProtection="1">
      <protection locked="0"/>
    </xf>
    <xf numFmtId="2" fontId="5" fillId="0" borderId="12" xfId="0" applyNumberFormat="1" applyFont="1" applyBorder="1" applyAlignment="1" applyProtection="1">
      <alignment horizontal="center" wrapText="1"/>
      <protection locked="0"/>
    </xf>
    <xf numFmtId="2" fontId="2" fillId="0" borderId="12" xfId="0" applyNumberFormat="1" applyFont="1" applyBorder="1"/>
    <xf numFmtId="2" fontId="5" fillId="0" borderId="13" xfId="0" applyNumberFormat="1" applyFont="1" applyBorder="1"/>
    <xf numFmtId="2" fontId="2" fillId="0" borderId="16" xfId="0" applyNumberFormat="1" applyFont="1" applyBorder="1"/>
    <xf numFmtId="2" fontId="5" fillId="0" borderId="15" xfId="0" applyNumberFormat="1" applyFont="1" applyBorder="1"/>
    <xf numFmtId="2" fontId="5" fillId="0" borderId="14" xfId="0" applyNumberFormat="1" applyFont="1" applyBorder="1"/>
    <xf numFmtId="2" fontId="2" fillId="0" borderId="18" xfId="0" applyNumberFormat="1" applyFont="1" applyBorder="1" applyProtection="1">
      <protection locked="0"/>
    </xf>
    <xf numFmtId="2" fontId="5" fillId="0" borderId="39" xfId="0" applyNumberFormat="1" applyFont="1" applyBorder="1" applyProtection="1">
      <protection locked="0"/>
    </xf>
    <xf numFmtId="2" fontId="2" fillId="0" borderId="40" xfId="0" applyNumberFormat="1" applyFont="1" applyBorder="1" applyProtection="1">
      <protection locked="0"/>
    </xf>
    <xf numFmtId="2" fontId="5" fillId="0" borderId="40" xfId="0" applyNumberFormat="1" applyFont="1" applyBorder="1" applyProtection="1">
      <protection locked="0"/>
    </xf>
    <xf numFmtId="2" fontId="5" fillId="0" borderId="31" xfId="0" applyNumberFormat="1" applyFont="1" applyBorder="1" applyProtection="1">
      <protection locked="0"/>
    </xf>
    <xf numFmtId="2" fontId="5" fillId="0" borderId="18" xfId="0" applyNumberFormat="1" applyFont="1" applyBorder="1" applyAlignment="1" applyProtection="1">
      <alignment horizontal="center" wrapText="1"/>
      <protection locked="0"/>
    </xf>
    <xf numFmtId="2" fontId="2" fillId="0" borderId="18" xfId="0" applyNumberFormat="1" applyFont="1" applyBorder="1"/>
    <xf numFmtId="2" fontId="5" fillId="0" borderId="39" xfId="0" applyNumberFormat="1" applyFont="1" applyBorder="1"/>
    <xf numFmtId="2" fontId="2" fillId="0" borderId="41" xfId="0" applyNumberFormat="1" applyFont="1" applyBorder="1"/>
    <xf numFmtId="2" fontId="5" fillId="0" borderId="40" xfId="0" applyNumberFormat="1" applyFont="1" applyBorder="1"/>
    <xf numFmtId="0" fontId="2" fillId="0" borderId="18" xfId="0" applyFont="1" applyBorder="1"/>
    <xf numFmtId="2" fontId="5" fillId="0" borderId="31" xfId="0" applyNumberFormat="1" applyFont="1" applyBorder="1"/>
    <xf numFmtId="0" fontId="0" fillId="0" borderId="0" xfId="0" applyProtection="1">
      <protection locked="0"/>
    </xf>
    <xf numFmtId="43" fontId="12" fillId="0" borderId="0" xfId="207" applyFont="1" applyFill="1" applyBorder="1" applyProtection="1">
      <protection locked="0"/>
    </xf>
    <xf numFmtId="2" fontId="0" fillId="0" borderId="0" xfId="0" applyNumberFormat="1" applyProtection="1">
      <protection locked="0"/>
    </xf>
    <xf numFmtId="0" fontId="0" fillId="0" borderId="17" xfId="0" applyBorder="1"/>
    <xf numFmtId="0" fontId="0" fillId="0" borderId="29" xfId="0" applyBorder="1"/>
    <xf numFmtId="0" fontId="0" fillId="0" borderId="12" xfId="0" applyBorder="1" applyProtection="1">
      <protection locked="0"/>
    </xf>
    <xf numFmtId="43" fontId="12" fillId="0" borderId="12" xfId="1" applyNumberFormat="1" applyFont="1" applyFill="1" applyBorder="1" applyProtection="1">
      <protection locked="0"/>
    </xf>
    <xf numFmtId="0" fontId="2" fillId="0" borderId="16" xfId="0" applyFont="1" applyBorder="1"/>
    <xf numFmtId="0" fontId="2" fillId="0" borderId="15" xfId="0" applyFont="1" applyBorder="1"/>
    <xf numFmtId="49" fontId="2" fillId="0" borderId="15" xfId="0" applyNumberFormat="1" applyFont="1" applyBorder="1" applyAlignment="1">
      <alignment horizontal="right"/>
    </xf>
    <xf numFmtId="0" fontId="20" fillId="0" borderId="12" xfId="0" applyFont="1" applyBorder="1"/>
    <xf numFmtId="0" fontId="35" fillId="0" borderId="12" xfId="0" applyFont="1" applyBorder="1"/>
    <xf numFmtId="0" fontId="0" fillId="0" borderId="12" xfId="0" applyBorder="1" applyAlignment="1">
      <alignment horizontal="left"/>
    </xf>
    <xf numFmtId="0" fontId="20" fillId="0" borderId="12" xfId="0" applyFont="1" applyBorder="1" applyAlignment="1">
      <alignment horizontal="left"/>
    </xf>
    <xf numFmtId="0" fontId="35" fillId="0" borderId="12" xfId="0" applyFont="1" applyBorder="1" applyAlignment="1">
      <alignment horizontal="left"/>
    </xf>
    <xf numFmtId="0" fontId="28" fillId="0" borderId="12" xfId="0" applyFont="1" applyBorder="1" applyAlignment="1">
      <alignment horizontal="left"/>
    </xf>
    <xf numFmtId="14" fontId="0" fillId="0" borderId="0" xfId="0" applyNumberFormat="1" applyAlignment="1">
      <alignment wrapText="1"/>
    </xf>
    <xf numFmtId="0" fontId="0" fillId="0" borderId="0" xfId="0" applyAlignment="1">
      <alignment horizontal="right"/>
    </xf>
    <xf numFmtId="49" fontId="0" fillId="0" borderId="0" xfId="0" applyNumberFormat="1" applyAlignment="1">
      <alignment horizontal="right" wrapText="1"/>
    </xf>
    <xf numFmtId="0" fontId="0" fillId="0" borderId="0" xfId="0" applyAlignment="1">
      <alignment horizontal="right" wrapText="1"/>
    </xf>
    <xf numFmtId="0" fontId="43" fillId="0" borderId="11" xfId="0" applyFont="1" applyBorder="1"/>
    <xf numFmtId="0" fontId="79" fillId="0" borderId="12" xfId="0" applyFont="1" applyBorder="1"/>
    <xf numFmtId="0" fontId="48" fillId="0" borderId="11" xfId="0" applyFont="1" applyBorder="1"/>
    <xf numFmtId="0" fontId="5" fillId="0" borderId="12" xfId="0" applyFont="1" applyBorder="1" applyAlignment="1">
      <alignment horizontal="left"/>
    </xf>
    <xf numFmtId="0" fontId="5" fillId="0" borderId="6" xfId="0" applyFont="1" applyBorder="1" applyProtection="1">
      <protection locked="0"/>
    </xf>
    <xf numFmtId="0" fontId="0" fillId="0" borderId="16" xfId="0" applyBorder="1"/>
    <xf numFmtId="0" fontId="5" fillId="0" borderId="10" xfId="0" applyFont="1" applyBorder="1" applyProtection="1">
      <protection locked="0"/>
    </xf>
    <xf numFmtId="0" fontId="48" fillId="0" borderId="15" xfId="0" applyFont="1" applyBorder="1"/>
    <xf numFmtId="0" fontId="58" fillId="0" borderId="15" xfId="0" applyFont="1" applyBorder="1" applyAlignment="1">
      <alignment horizontal="center"/>
    </xf>
    <xf numFmtId="0" fontId="43" fillId="0" borderId="15" xfId="0" applyFont="1" applyBorder="1"/>
    <xf numFmtId="0" fontId="76" fillId="0" borderId="3" xfId="0" applyFont="1" applyBorder="1" applyAlignment="1">
      <alignment horizontal="center"/>
    </xf>
    <xf numFmtId="0" fontId="79" fillId="0" borderId="15" xfId="0" applyFont="1" applyBorder="1"/>
    <xf numFmtId="0" fontId="56" fillId="0" borderId="3" xfId="0" applyFont="1" applyBorder="1" applyAlignment="1">
      <alignment horizontal="left"/>
    </xf>
    <xf numFmtId="0" fontId="76" fillId="0" borderId="15" xfId="0" applyFont="1" applyBorder="1" applyAlignment="1">
      <alignment horizontal="center"/>
    </xf>
    <xf numFmtId="0" fontId="58" fillId="0" borderId="3" xfId="0" applyFont="1" applyBorder="1" applyAlignment="1">
      <alignment horizontal="center"/>
    </xf>
    <xf numFmtId="169" fontId="48" fillId="0" borderId="12" xfId="206" applyNumberFormat="1" applyFont="1" applyFill="1" applyBorder="1" applyAlignment="1">
      <alignment horizontal="left" vertical="center" wrapText="1"/>
    </xf>
    <xf numFmtId="0" fontId="43" fillId="8" borderId="12" xfId="0" applyFont="1" applyFill="1" applyBorder="1"/>
    <xf numFmtId="0" fontId="43" fillId="8" borderId="16" xfId="0" applyFont="1" applyFill="1" applyBorder="1"/>
    <xf numFmtId="0" fontId="0" fillId="9" borderId="12" xfId="0" applyFill="1" applyBorder="1"/>
    <xf numFmtId="0" fontId="5" fillId="9" borderId="12" xfId="0" applyFont="1" applyFill="1" applyBorder="1" applyAlignment="1">
      <alignment horizontal="center"/>
    </xf>
    <xf numFmtId="0" fontId="20" fillId="9" borderId="12" xfId="0" applyFont="1" applyFill="1" applyBorder="1" applyAlignment="1">
      <alignment horizontal="center"/>
    </xf>
    <xf numFmtId="2" fontId="5" fillId="9" borderId="13" xfId="0" applyNumberFormat="1" applyFont="1" applyFill="1" applyBorder="1"/>
    <xf numFmtId="0" fontId="0" fillId="9" borderId="12" xfId="0" applyFill="1" applyBorder="1" applyProtection="1">
      <protection locked="0"/>
    </xf>
    <xf numFmtId="0" fontId="5" fillId="9" borderId="13" xfId="0" applyFont="1" applyFill="1" applyBorder="1"/>
    <xf numFmtId="0" fontId="20" fillId="9" borderId="16" xfId="0" applyFont="1" applyFill="1" applyBorder="1" applyAlignment="1">
      <alignment horizontal="center"/>
    </xf>
    <xf numFmtId="2" fontId="5" fillId="9" borderId="30" xfId="0" applyNumberFormat="1" applyFont="1" applyFill="1" applyBorder="1"/>
    <xf numFmtId="0" fontId="2" fillId="9" borderId="12" xfId="0" applyFont="1" applyFill="1" applyBorder="1"/>
    <xf numFmtId="0" fontId="19" fillId="9" borderId="12" xfId="0" applyFont="1" applyFill="1" applyBorder="1" applyAlignment="1">
      <alignment horizontal="center"/>
    </xf>
    <xf numFmtId="0" fontId="5" fillId="9" borderId="12" xfId="0" applyFont="1" applyFill="1" applyBorder="1"/>
    <xf numFmtId="2" fontId="5" fillId="9" borderId="13" xfId="0" applyNumberFormat="1" applyFont="1" applyFill="1" applyBorder="1" applyProtection="1">
      <protection locked="0"/>
    </xf>
    <xf numFmtId="2" fontId="5" fillId="9" borderId="39" xfId="0" applyNumberFormat="1" applyFont="1" applyFill="1" applyBorder="1" applyProtection="1">
      <protection locked="0"/>
    </xf>
    <xf numFmtId="0" fontId="2" fillId="9" borderId="38" xfId="0" applyFont="1" applyFill="1" applyBorder="1"/>
    <xf numFmtId="0" fontId="2" fillId="9" borderId="38" xfId="0" applyFont="1" applyFill="1" applyBorder="1" applyProtection="1">
      <protection locked="0"/>
    </xf>
    <xf numFmtId="0" fontId="5" fillId="9" borderId="12" xfId="0" applyFont="1" applyFill="1" applyBorder="1" applyAlignment="1" applyProtection="1">
      <alignment horizontal="center"/>
      <protection locked="0"/>
    </xf>
    <xf numFmtId="2" fontId="5" fillId="9" borderId="13" xfId="0" applyNumberFormat="1" applyFont="1" applyFill="1" applyBorder="1" applyAlignment="1" applyProtection="1">
      <alignment horizontal="right" wrapText="1"/>
      <protection locked="0"/>
    </xf>
    <xf numFmtId="2" fontId="5" fillId="9" borderId="39" xfId="0" applyNumberFormat="1" applyFont="1" applyFill="1" applyBorder="1"/>
    <xf numFmtId="0" fontId="2" fillId="9" borderId="42" xfId="0" applyFont="1" applyFill="1" applyBorder="1"/>
    <xf numFmtId="0" fontId="5" fillId="9" borderId="43" xfId="0" applyFont="1" applyFill="1" applyBorder="1" applyAlignment="1">
      <alignment horizontal="center"/>
    </xf>
    <xf numFmtId="0" fontId="20" fillId="9" borderId="43" xfId="0" applyFont="1" applyFill="1" applyBorder="1" applyAlignment="1">
      <alignment horizontal="center"/>
    </xf>
    <xf numFmtId="0" fontId="5" fillId="9" borderId="38" xfId="0" applyFont="1" applyFill="1" applyBorder="1" applyProtection="1">
      <protection locked="0"/>
    </xf>
    <xf numFmtId="2" fontId="5" fillId="9" borderId="31" xfId="0" applyNumberFormat="1" applyFont="1" applyFill="1" applyBorder="1" applyProtection="1">
      <protection locked="0"/>
    </xf>
    <xf numFmtId="0" fontId="20" fillId="9" borderId="12" xfId="0" applyFont="1" applyFill="1" applyBorder="1" applyAlignment="1" applyProtection="1">
      <alignment horizontal="center"/>
      <protection locked="0"/>
    </xf>
    <xf numFmtId="0" fontId="14" fillId="0" borderId="15" xfId="0" applyFont="1" applyBorder="1"/>
    <xf numFmtId="2" fontId="5" fillId="9" borderId="12" xfId="0" applyNumberFormat="1" applyFont="1" applyFill="1" applyBorder="1"/>
    <xf numFmtId="0" fontId="48" fillId="9" borderId="3" xfId="0" applyFont="1" applyFill="1" applyBorder="1" applyAlignment="1">
      <alignment horizontal="center"/>
    </xf>
    <xf numFmtId="0" fontId="4" fillId="9" borderId="14" xfId="0" applyFont="1" applyFill="1" applyBorder="1" applyAlignment="1">
      <alignment horizontal="center"/>
    </xf>
    <xf numFmtId="0" fontId="4" fillId="9" borderId="15" xfId="0" applyFont="1" applyFill="1" applyBorder="1" applyAlignment="1">
      <alignment horizontal="center"/>
    </xf>
    <xf numFmtId="0" fontId="76" fillId="9" borderId="3" xfId="0" applyFont="1" applyFill="1" applyBorder="1" applyAlignment="1">
      <alignment horizontal="center"/>
    </xf>
    <xf numFmtId="0" fontId="58" fillId="9" borderId="15" xfId="0" applyFont="1" applyFill="1" applyBorder="1" applyAlignment="1">
      <alignment horizontal="center"/>
    </xf>
    <xf numFmtId="0" fontId="48" fillId="9" borderId="12" xfId="0" applyFont="1" applyFill="1" applyBorder="1"/>
    <xf numFmtId="0" fontId="3" fillId="9" borderId="12" xfId="0" applyFont="1" applyFill="1" applyBorder="1"/>
    <xf numFmtId="0" fontId="56" fillId="0" borderId="10" xfId="0" applyFont="1" applyBorder="1" applyAlignment="1">
      <alignment horizontal="center"/>
    </xf>
    <xf numFmtId="0" fontId="77" fillId="0" borderId="12" xfId="0" applyFont="1" applyBorder="1"/>
    <xf numFmtId="0" fontId="2" fillId="0" borderId="10" xfId="0" applyFont="1" applyBorder="1" applyProtection="1">
      <protection locked="0"/>
    </xf>
    <xf numFmtId="49" fontId="43" fillId="0" borderId="12" xfId="0" applyNumberFormat="1" applyFont="1" applyBorder="1" applyAlignment="1">
      <alignment vertical="top"/>
    </xf>
    <xf numFmtId="14" fontId="18" fillId="0" borderId="46" xfId="0" applyNumberFormat="1" applyFont="1" applyBorder="1" applyAlignment="1" applyProtection="1">
      <alignment horizontal="center"/>
      <protection locked="0"/>
    </xf>
    <xf numFmtId="14" fontId="18" fillId="0" borderId="18" xfId="0" applyNumberFormat="1" applyFont="1" applyBorder="1" applyAlignment="1" applyProtection="1">
      <alignment horizontal="center"/>
      <protection locked="0"/>
    </xf>
    <xf numFmtId="0" fontId="0" fillId="9" borderId="17" xfId="0" applyFill="1" applyBorder="1"/>
    <xf numFmtId="0" fontId="0" fillId="0" borderId="17" xfId="0" applyBorder="1" applyProtection="1">
      <protection locked="0"/>
    </xf>
    <xf numFmtId="2" fontId="5" fillId="9" borderId="39" xfId="0" applyNumberFormat="1" applyFont="1" applyFill="1" applyBorder="1" applyAlignment="1" applyProtection="1">
      <alignment horizontal="right" wrapText="1"/>
      <protection locked="0"/>
    </xf>
    <xf numFmtId="0" fontId="5" fillId="7" borderId="18" xfId="0" applyFont="1" applyFill="1" applyBorder="1"/>
    <xf numFmtId="0" fontId="0" fillId="0" borderId="38" xfId="0" applyBorder="1" applyProtection="1">
      <protection locked="0"/>
    </xf>
    <xf numFmtId="0" fontId="0" fillId="9" borderId="38" xfId="0" applyFill="1" applyBorder="1" applyProtection="1">
      <protection locked="0"/>
    </xf>
    <xf numFmtId="2" fontId="5" fillId="9" borderId="43" xfId="0" applyNumberFormat="1" applyFont="1" applyFill="1" applyBorder="1"/>
    <xf numFmtId="2" fontId="5" fillId="9" borderId="47" xfId="0" applyNumberFormat="1" applyFont="1" applyFill="1" applyBorder="1"/>
    <xf numFmtId="0" fontId="2" fillId="9" borderId="42" xfId="0" applyFont="1" applyFill="1" applyBorder="1" applyProtection="1">
      <protection locked="0"/>
    </xf>
    <xf numFmtId="0" fontId="80" fillId="0" borderId="12" xfId="0" applyFont="1" applyBorder="1"/>
    <xf numFmtId="0" fontId="0" fillId="10" borderId="12" xfId="0" applyFill="1" applyBorder="1"/>
    <xf numFmtId="0" fontId="80" fillId="0" borderId="12" xfId="0" applyFont="1" applyBorder="1" applyAlignment="1">
      <alignment horizontal="center"/>
    </xf>
    <xf numFmtId="0" fontId="0" fillId="10" borderId="12" xfId="0" applyFill="1" applyBorder="1" applyAlignment="1">
      <alignment horizontal="center"/>
    </xf>
    <xf numFmtId="2" fontId="5" fillId="10" borderId="13" xfId="0" applyNumberFormat="1" applyFont="1" applyFill="1" applyBorder="1"/>
    <xf numFmtId="0" fontId="0" fillId="11" borderId="12" xfId="0" applyFill="1" applyBorder="1"/>
    <xf numFmtId="0" fontId="2" fillId="11" borderId="16" xfId="0" applyFont="1" applyFill="1" applyBorder="1"/>
    <xf numFmtId="0" fontId="56" fillId="0" borderId="9" xfId="0" applyFont="1" applyBorder="1" applyAlignment="1">
      <alignment horizontal="left"/>
    </xf>
    <xf numFmtId="0" fontId="56" fillId="0" borderId="10" xfId="0" applyFont="1" applyBorder="1" applyAlignment="1">
      <alignment horizontal="left"/>
    </xf>
    <xf numFmtId="0" fontId="76" fillId="0" borderId="11" xfId="0" applyFont="1" applyBorder="1" applyAlignment="1">
      <alignment horizontal="center"/>
    </xf>
    <xf numFmtId="0" fontId="76" fillId="0" borderId="10" xfId="0" applyFont="1" applyBorder="1" applyAlignment="1">
      <alignment horizontal="center"/>
    </xf>
    <xf numFmtId="0" fontId="76" fillId="0" borderId="12" xfId="0" applyFont="1" applyBorder="1" applyAlignment="1">
      <alignment horizontal="center"/>
    </xf>
    <xf numFmtId="0" fontId="3" fillId="0" borderId="9" xfId="0" applyFont="1" applyBorder="1" applyAlignment="1">
      <alignment horizontal="left"/>
    </xf>
    <xf numFmtId="0" fontId="5" fillId="0" borderId="12" xfId="0" applyFont="1" applyBorder="1" applyAlignment="1">
      <alignment horizontal="center"/>
    </xf>
    <xf numFmtId="164" fontId="18" fillId="0" borderId="33" xfId="0" applyNumberFormat="1" applyFont="1" applyBorder="1" applyAlignment="1">
      <alignment horizontal="center" vertical="center" wrapText="1"/>
    </xf>
    <xf numFmtId="164" fontId="18" fillId="0" borderId="27" xfId="0" applyNumberFormat="1" applyFont="1" applyBorder="1" applyAlignment="1">
      <alignment horizontal="center" vertical="center" wrapText="1"/>
    </xf>
    <xf numFmtId="0" fontId="55" fillId="0" borderId="12" xfId="0" applyFont="1" applyBorder="1" applyProtection="1">
      <protection locked="0"/>
    </xf>
    <xf numFmtId="0" fontId="5" fillId="0" borderId="38" xfId="0" applyFont="1" applyBorder="1" applyAlignment="1" applyProtection="1">
      <alignment horizontal="right"/>
      <protection locked="0"/>
    </xf>
    <xf numFmtId="49" fontId="4" fillId="0" borderId="38" xfId="0" applyNumberFormat="1" applyFont="1" applyBorder="1" applyAlignment="1">
      <alignment horizontal="right" vertical="top"/>
    </xf>
    <xf numFmtId="0" fontId="5" fillId="0" borderId="38" xfId="0" applyFont="1" applyBorder="1" applyAlignment="1">
      <alignment horizontal="right"/>
    </xf>
    <xf numFmtId="0" fontId="80" fillId="0" borderId="38" xfId="0" applyFont="1" applyBorder="1" applyAlignment="1" applyProtection="1">
      <alignment horizontal="right"/>
      <protection locked="0"/>
    </xf>
    <xf numFmtId="0" fontId="2" fillId="0" borderId="40" xfId="0" applyFont="1" applyBorder="1"/>
    <xf numFmtId="0" fontId="5" fillId="0" borderId="48" xfId="0" applyFont="1" applyBorder="1" applyProtection="1">
      <protection locked="0"/>
    </xf>
    <xf numFmtId="0" fontId="0" fillId="0" borderId="41" xfId="0" applyBorder="1"/>
    <xf numFmtId="0" fontId="0" fillId="0" borderId="38" xfId="0" applyBorder="1"/>
    <xf numFmtId="0" fontId="2" fillId="0" borderId="41" xfId="0" applyFont="1" applyBorder="1"/>
    <xf numFmtId="0" fontId="20" fillId="0" borderId="38" xfId="0" applyFont="1" applyBorder="1" applyAlignment="1" applyProtection="1">
      <alignment horizontal="right"/>
      <protection locked="0"/>
    </xf>
    <xf numFmtId="0" fontId="5" fillId="9" borderId="39" xfId="0" applyFont="1" applyFill="1" applyBorder="1"/>
    <xf numFmtId="0" fontId="0" fillId="9" borderId="38" xfId="0" applyFill="1" applyBorder="1"/>
    <xf numFmtId="0" fontId="0" fillId="11" borderId="38" xfId="0" applyFill="1" applyBorder="1"/>
    <xf numFmtId="0" fontId="2" fillId="11" borderId="41" xfId="0" applyFont="1" applyFill="1" applyBorder="1"/>
    <xf numFmtId="0" fontId="0" fillId="10" borderId="38" xfId="0" applyFill="1" applyBorder="1"/>
    <xf numFmtId="2" fontId="5" fillId="10" borderId="39" xfId="0" applyNumberFormat="1" applyFont="1" applyFill="1" applyBorder="1"/>
    <xf numFmtId="0" fontId="19" fillId="0" borderId="38" xfId="0" applyFont="1" applyBorder="1" applyAlignment="1">
      <alignment horizontal="center"/>
    </xf>
    <xf numFmtId="0" fontId="5" fillId="9" borderId="43" xfId="0" applyFont="1" applyFill="1" applyBorder="1"/>
    <xf numFmtId="14" fontId="18" fillId="0" borderId="49" xfId="0" applyNumberFormat="1" applyFont="1" applyBorder="1" applyAlignment="1" applyProtection="1">
      <alignment horizontal="center" wrapText="1"/>
      <protection locked="0"/>
    </xf>
    <xf numFmtId="14" fontId="18" fillId="0" borderId="50" xfId="0" applyNumberFormat="1" applyFont="1" applyBorder="1" applyAlignment="1" applyProtection="1">
      <alignment horizontal="center" wrapText="1"/>
      <protection locked="0"/>
    </xf>
    <xf numFmtId="14" fontId="18" fillId="0" borderId="46" xfId="0" applyNumberFormat="1" applyFont="1" applyBorder="1" applyAlignment="1" applyProtection="1">
      <alignment horizontal="center" wrapText="1"/>
      <protection locked="0"/>
    </xf>
    <xf numFmtId="0" fontId="0" fillId="0" borderId="18" xfId="0" applyBorder="1"/>
    <xf numFmtId="0" fontId="55" fillId="0" borderId="38" xfId="0" applyFont="1" applyBorder="1"/>
    <xf numFmtId="0" fontId="0" fillId="0" borderId="38" xfId="0" applyBorder="1" applyAlignment="1">
      <alignment horizontal="center"/>
    </xf>
    <xf numFmtId="0" fontId="20" fillId="9" borderId="38" xfId="0" applyFont="1" applyFill="1" applyBorder="1" applyProtection="1">
      <protection locked="0"/>
    </xf>
    <xf numFmtId="0" fontId="20" fillId="0" borderId="38" xfId="0" applyFont="1" applyBorder="1" applyProtection="1">
      <protection locked="0"/>
    </xf>
    <xf numFmtId="0" fontId="2" fillId="0" borderId="18" xfId="0" applyFont="1" applyBorder="1" applyProtection="1">
      <protection locked="0"/>
    </xf>
    <xf numFmtId="0" fontId="0" fillId="0" borderId="38" xfId="0" applyBorder="1" applyAlignment="1" applyProtection="1">
      <alignment horizontal="right"/>
      <protection locked="0"/>
    </xf>
    <xf numFmtId="0" fontId="2" fillId="0" borderId="38" xfId="0" applyFont="1" applyBorder="1" applyAlignment="1" applyProtection="1">
      <alignment horizontal="right"/>
      <protection locked="0"/>
    </xf>
    <xf numFmtId="0" fontId="0" fillId="9" borderId="48" xfId="0" applyFill="1" applyBorder="1" applyProtection="1">
      <protection locked="0"/>
    </xf>
    <xf numFmtId="2" fontId="5" fillId="9" borderId="51" xfId="0" applyNumberFormat="1" applyFont="1" applyFill="1" applyBorder="1"/>
    <xf numFmtId="49" fontId="2" fillId="0" borderId="40" xfId="0" applyNumberFormat="1" applyFont="1" applyBorder="1" applyAlignment="1">
      <alignment horizontal="right"/>
    </xf>
    <xf numFmtId="0" fontId="19" fillId="0" borderId="18" xfId="0" applyFont="1" applyBorder="1" applyAlignment="1">
      <alignment horizontal="center"/>
    </xf>
    <xf numFmtId="0" fontId="5" fillId="0" borderId="18" xfId="0" applyFont="1" applyBorder="1"/>
    <xf numFmtId="0" fontId="20" fillId="0" borderId="38" xfId="0" applyFont="1" applyBorder="1"/>
    <xf numFmtId="0" fontId="2" fillId="0" borderId="38" xfId="0" applyFont="1" applyBorder="1" applyAlignment="1">
      <alignment horizontal="center"/>
    </xf>
    <xf numFmtId="0" fontId="5" fillId="0" borderId="17" xfId="0" applyFont="1" applyBorder="1" applyAlignment="1">
      <alignment horizontal="center"/>
    </xf>
    <xf numFmtId="0" fontId="5" fillId="9" borderId="43" xfId="0" applyFont="1" applyFill="1" applyBorder="1" applyProtection="1">
      <protection locked="0"/>
    </xf>
    <xf numFmtId="14" fontId="60" fillId="0" borderId="36" xfId="0" applyNumberFormat="1" applyFont="1" applyBorder="1" applyAlignment="1" applyProtection="1">
      <alignment horizontal="center" wrapText="1"/>
      <protection locked="0"/>
    </xf>
    <xf numFmtId="14" fontId="60" fillId="0" borderId="37" xfId="0" applyNumberFormat="1" applyFont="1" applyBorder="1" applyAlignment="1" applyProtection="1">
      <alignment horizontal="center" wrapText="1"/>
      <protection locked="0"/>
    </xf>
    <xf numFmtId="0" fontId="48" fillId="0" borderId="38" xfId="0" applyFont="1" applyBorder="1" applyAlignment="1">
      <alignment horizontal="left"/>
    </xf>
    <xf numFmtId="0" fontId="43" fillId="0" borderId="38" xfId="0" applyFont="1" applyBorder="1" applyAlignment="1">
      <alignment horizontal="left"/>
    </xf>
    <xf numFmtId="0" fontId="43" fillId="0" borderId="38" xfId="0" applyFont="1" applyBorder="1"/>
    <xf numFmtId="0" fontId="43" fillId="0" borderId="38" xfId="0" applyFont="1" applyBorder="1" applyAlignment="1">
      <alignment horizontal="center"/>
    </xf>
    <xf numFmtId="0" fontId="48" fillId="0" borderId="38" xfId="0" applyFont="1" applyBorder="1"/>
    <xf numFmtId="0" fontId="43" fillId="9" borderId="38" xfId="0" applyFont="1" applyFill="1" applyBorder="1"/>
    <xf numFmtId="0" fontId="8" fillId="0" borderId="38" xfId="0" applyFont="1" applyBorder="1"/>
    <xf numFmtId="0" fontId="48" fillId="9" borderId="38" xfId="0" applyFont="1" applyFill="1" applyBorder="1"/>
    <xf numFmtId="0" fontId="43" fillId="8" borderId="38" xfId="0" applyFont="1" applyFill="1" applyBorder="1"/>
    <xf numFmtId="0" fontId="43" fillId="9" borderId="42" xfId="0" applyFont="1" applyFill="1" applyBorder="1"/>
    <xf numFmtId="0" fontId="43" fillId="9" borderId="43" xfId="0" applyFont="1" applyFill="1" applyBorder="1"/>
    <xf numFmtId="0" fontId="48" fillId="0" borderId="38" xfId="0" applyFont="1" applyBorder="1" applyAlignment="1">
      <alignment horizontal="right"/>
    </xf>
    <xf numFmtId="0" fontId="0" fillId="11" borderId="17" xfId="0" applyFill="1" applyBorder="1"/>
    <xf numFmtId="0" fontId="0" fillId="11" borderId="29" xfId="0" applyFill="1" applyBorder="1"/>
    <xf numFmtId="0" fontId="55" fillId="0" borderId="38" xfId="0" applyFont="1" applyBorder="1" applyProtection="1">
      <protection locked="0"/>
    </xf>
    <xf numFmtId="2" fontId="7" fillId="0" borderId="12" xfId="0" applyNumberFormat="1" applyFont="1" applyBorder="1"/>
    <xf numFmtId="2" fontId="2" fillId="4" borderId="12" xfId="0" applyNumberFormat="1" applyFont="1" applyFill="1" applyBorder="1"/>
    <xf numFmtId="0" fontId="20" fillId="0" borderId="17" xfId="0" applyFont="1" applyBorder="1" applyAlignment="1">
      <alignment horizontal="right"/>
    </xf>
    <xf numFmtId="43" fontId="20" fillId="0" borderId="12" xfId="0" applyNumberFormat="1" applyFont="1" applyBorder="1" applyAlignment="1">
      <alignment horizontal="center"/>
    </xf>
    <xf numFmtId="2" fontId="5" fillId="12" borderId="13" xfId="0" applyNumberFormat="1" applyFont="1" applyFill="1" applyBorder="1"/>
    <xf numFmtId="0" fontId="3" fillId="0" borderId="11" xfId="0" applyFont="1" applyBorder="1" applyAlignment="1">
      <alignment horizontal="left"/>
    </xf>
    <xf numFmtId="0" fontId="83" fillId="0" borderId="12" xfId="0" applyFont="1" applyBorder="1" applyAlignment="1">
      <alignment horizontal="left"/>
    </xf>
    <xf numFmtId="14" fontId="18" fillId="0" borderId="45" xfId="0" applyNumberFormat="1" applyFont="1" applyBorder="1" applyAlignment="1" applyProtection="1">
      <alignment horizontal="right" wrapText="1"/>
      <protection locked="0"/>
    </xf>
    <xf numFmtId="0" fontId="57" fillId="0" borderId="12" xfId="0" applyFont="1" applyBorder="1"/>
    <xf numFmtId="0" fontId="43" fillId="0" borderId="10" xfId="0" applyFont="1" applyBorder="1"/>
    <xf numFmtId="0" fontId="7" fillId="0" borderId="11" xfId="0" applyFont="1" applyBorder="1"/>
    <xf numFmtId="0" fontId="3" fillId="0" borderId="2" xfId="0" applyFont="1" applyBorder="1" applyAlignment="1">
      <alignment horizontal="left"/>
    </xf>
    <xf numFmtId="0" fontId="59" fillId="0" borderId="11" xfId="0" applyFont="1" applyBorder="1"/>
    <xf numFmtId="0" fontId="59" fillId="0" borderId="10" xfId="0" applyFont="1" applyBorder="1"/>
    <xf numFmtId="0" fontId="3" fillId="0" borderId="11" xfId="0" applyFont="1" applyBorder="1"/>
    <xf numFmtId="0" fontId="8" fillId="0" borderId="11" xfId="0" applyFont="1" applyBorder="1"/>
    <xf numFmtId="2" fontId="0" fillId="4" borderId="12" xfId="0" applyNumberFormat="1" applyFill="1" applyBorder="1"/>
    <xf numFmtId="0" fontId="8" fillId="0" borderId="12" xfId="0" applyFont="1" applyBorder="1" applyAlignment="1">
      <alignment horizontal="left"/>
    </xf>
    <xf numFmtId="2" fontId="5" fillId="12" borderId="39" xfId="0" applyNumberFormat="1" applyFont="1" applyFill="1" applyBorder="1"/>
    <xf numFmtId="0" fontId="8" fillId="0" borderId="12" xfId="0" applyFont="1" applyBorder="1"/>
    <xf numFmtId="0" fontId="57" fillId="0" borderId="12" xfId="0" applyFont="1" applyBorder="1" applyAlignment="1">
      <alignment horizontal="left"/>
    </xf>
    <xf numFmtId="0" fontId="7" fillId="9" borderId="53" xfId="0" applyFont="1" applyFill="1" applyBorder="1"/>
    <xf numFmtId="0" fontId="7" fillId="9" borderId="15" xfId="0" applyFont="1" applyFill="1" applyBorder="1"/>
    <xf numFmtId="2" fontId="3" fillId="8" borderId="12" xfId="0" applyNumberFormat="1" applyFont="1" applyFill="1" applyBorder="1"/>
    <xf numFmtId="2" fontId="5" fillId="12" borderId="12" xfId="0" applyNumberFormat="1" applyFont="1" applyFill="1" applyBorder="1"/>
    <xf numFmtId="168" fontId="84" fillId="0" borderId="12" xfId="4" applyNumberFormat="1" applyFont="1" applyFill="1" applyBorder="1" applyAlignment="1" applyProtection="1">
      <alignment horizontal="center" wrapText="1"/>
      <protection locked="0"/>
    </xf>
    <xf numFmtId="0" fontId="2" fillId="0" borderId="12" xfId="0" applyFont="1" applyBorder="1" applyAlignment="1">
      <alignment horizontal="right"/>
    </xf>
    <xf numFmtId="43" fontId="71" fillId="0" borderId="14" xfId="0" applyNumberFormat="1" applyFont="1" applyBorder="1"/>
    <xf numFmtId="43" fontId="71" fillId="0" borderId="4" xfId="0" applyNumberFormat="1" applyFont="1" applyBorder="1"/>
    <xf numFmtId="0" fontId="8" fillId="0" borderId="38" xfId="0" applyFont="1" applyBorder="1" applyAlignment="1">
      <alignment horizontal="center"/>
    </xf>
    <xf numFmtId="0" fontId="77" fillId="0" borderId="12" xfId="0" applyFont="1" applyBorder="1" applyAlignment="1">
      <alignment horizontal="center"/>
    </xf>
    <xf numFmtId="0" fontId="71" fillId="0" borderId="7" xfId="0" applyFont="1" applyBorder="1"/>
    <xf numFmtId="0" fontId="0" fillId="0" borderId="0" xfId="0" applyAlignment="1">
      <alignment horizontal="left" wrapText="1"/>
    </xf>
    <xf numFmtId="0" fontId="85" fillId="0" borderId="0" xfId="0" applyFont="1" applyAlignment="1">
      <alignment wrapText="1"/>
    </xf>
    <xf numFmtId="0" fontId="61" fillId="12" borderId="14" xfId="0" applyFont="1" applyFill="1" applyBorder="1" applyAlignment="1">
      <alignment horizontal="center" wrapText="1"/>
    </xf>
    <xf numFmtId="164" fontId="61" fillId="12" borderId="14" xfId="1" applyFont="1" applyFill="1" applyBorder="1" applyAlignment="1">
      <alignment horizontal="right"/>
    </xf>
    <xf numFmtId="0" fontId="63" fillId="12" borderId="14" xfId="0" applyFont="1" applyFill="1" applyBorder="1" applyAlignment="1">
      <alignment horizontal="center"/>
    </xf>
    <xf numFmtId="164" fontId="61" fillId="12" borderId="31" xfId="1" applyFont="1" applyFill="1" applyBorder="1" applyAlignment="1">
      <alignment horizontal="right"/>
    </xf>
    <xf numFmtId="0" fontId="0" fillId="0" borderId="8" xfId="0" applyBorder="1"/>
    <xf numFmtId="0" fontId="4" fillId="0" borderId="12" xfId="0" applyFont="1" applyBorder="1" applyAlignment="1">
      <alignment horizontal="center"/>
    </xf>
    <xf numFmtId="0" fontId="86" fillId="0" borderId="12" xfId="0" applyFont="1" applyBorder="1"/>
    <xf numFmtId="10" fontId="3" fillId="0" borderId="12" xfId="0" applyNumberFormat="1" applyFont="1" applyBorder="1"/>
    <xf numFmtId="2" fontId="20" fillId="0" borderId="12" xfId="0" applyNumberFormat="1" applyFont="1" applyBorder="1"/>
    <xf numFmtId="0" fontId="26" fillId="0" borderId="12" xfId="0" applyFont="1" applyBorder="1"/>
    <xf numFmtId="0" fontId="86" fillId="0" borderId="12" xfId="0" applyFont="1" applyBorder="1" applyAlignment="1">
      <alignment horizontal="right"/>
    </xf>
    <xf numFmtId="10" fontId="4" fillId="0" borderId="12" xfId="0" applyNumberFormat="1" applyFont="1" applyBorder="1"/>
    <xf numFmtId="0" fontId="4" fillId="0" borderId="14" xfId="0" applyFont="1" applyBorder="1" applyAlignment="1">
      <alignment horizontal="center"/>
    </xf>
    <xf numFmtId="2" fontId="4" fillId="13" borderId="12" xfId="0" applyNumberFormat="1" applyFont="1" applyFill="1" applyBorder="1"/>
    <xf numFmtId="0" fontId="2" fillId="9" borderId="54" xfId="0" applyFont="1" applyFill="1" applyBorder="1" applyProtection="1">
      <protection locked="0"/>
    </xf>
    <xf numFmtId="0" fontId="5" fillId="9" borderId="55" xfId="0" applyFont="1" applyFill="1" applyBorder="1" applyAlignment="1">
      <alignment horizontal="center"/>
    </xf>
    <xf numFmtId="0" fontId="20" fillId="9" borderId="55" xfId="0" applyFont="1" applyFill="1" applyBorder="1" applyAlignment="1">
      <alignment horizontal="center"/>
    </xf>
    <xf numFmtId="0" fontId="5" fillId="9" borderId="55" xfId="0" applyFont="1" applyFill="1" applyBorder="1"/>
    <xf numFmtId="0" fontId="5" fillId="9" borderId="56" xfId="0" applyFont="1" applyFill="1" applyBorder="1"/>
    <xf numFmtId="2" fontId="2" fillId="4" borderId="18" xfId="0" applyNumberFormat="1" applyFont="1" applyFill="1" applyBorder="1"/>
    <xf numFmtId="0" fontId="5" fillId="0" borderId="42" xfId="0" applyFont="1" applyBorder="1" applyAlignment="1">
      <alignment horizontal="right"/>
    </xf>
    <xf numFmtId="0" fontId="2" fillId="0" borderId="43" xfId="0" applyFont="1" applyBorder="1" applyProtection="1">
      <protection locked="0"/>
    </xf>
    <xf numFmtId="0" fontId="0" fillId="0" borderId="43" xfId="0" applyBorder="1" applyProtection="1">
      <protection locked="0"/>
    </xf>
    <xf numFmtId="2" fontId="2" fillId="0" borderId="43" xfId="0" applyNumberFormat="1" applyFont="1" applyBorder="1"/>
    <xf numFmtId="2" fontId="2" fillId="0" borderId="47" xfId="0" applyNumberFormat="1" applyFont="1" applyBorder="1"/>
    <xf numFmtId="14" fontId="18" fillId="0" borderId="32" xfId="0" applyNumberFormat="1" applyFont="1" applyBorder="1" applyAlignment="1" applyProtection="1">
      <alignment horizontal="center" wrapText="1"/>
      <protection locked="0"/>
    </xf>
    <xf numFmtId="14" fontId="18" fillId="0" borderId="27" xfId="0" applyNumberFormat="1" applyFont="1" applyBorder="1" applyAlignment="1" applyProtection="1">
      <alignment horizontal="center" wrapText="1"/>
      <protection locked="0"/>
    </xf>
    <xf numFmtId="14" fontId="18" fillId="0" borderId="33" xfId="0" applyNumberFormat="1" applyFont="1" applyBorder="1" applyAlignment="1" applyProtection="1">
      <alignment horizontal="center" wrapText="1"/>
      <protection locked="0"/>
    </xf>
    <xf numFmtId="0" fontId="0" fillId="11" borderId="0" xfId="0" applyFill="1"/>
    <xf numFmtId="14" fontId="18" fillId="0" borderId="38" xfId="0" applyNumberFormat="1" applyFont="1" applyBorder="1" applyAlignment="1" applyProtection="1">
      <alignment horizontal="right" wrapText="1"/>
      <protection locked="0"/>
    </xf>
    <xf numFmtId="0" fontId="4" fillId="0" borderId="18" xfId="0" applyFont="1" applyBorder="1"/>
    <xf numFmtId="2" fontId="0" fillId="4" borderId="18" xfId="0" applyNumberFormat="1" applyFill="1" applyBorder="1"/>
    <xf numFmtId="0" fontId="3" fillId="0" borderId="18" xfId="0" applyFont="1" applyBorder="1"/>
    <xf numFmtId="0" fontId="2" fillId="0" borderId="18" xfId="0" applyFont="1" applyBorder="1" applyAlignment="1">
      <alignment horizontal="right"/>
    </xf>
    <xf numFmtId="2" fontId="4" fillId="0" borderId="18" xfId="0" applyNumberFormat="1" applyFont="1" applyBorder="1"/>
    <xf numFmtId="2" fontId="3" fillId="0" borderId="18" xfId="0" applyNumberFormat="1" applyFont="1" applyBorder="1"/>
    <xf numFmtId="2" fontId="3" fillId="8" borderId="18" xfId="0" applyNumberFormat="1" applyFont="1" applyFill="1" applyBorder="1"/>
    <xf numFmtId="2" fontId="5" fillId="12" borderId="18" xfId="0" applyNumberFormat="1" applyFont="1" applyFill="1" applyBorder="1"/>
    <xf numFmtId="0" fontId="43" fillId="0" borderId="0" xfId="0" applyFont="1"/>
    <xf numFmtId="0" fontId="77" fillId="0" borderId="38" xfId="0" applyFont="1" applyBorder="1"/>
    <xf numFmtId="0" fontId="7" fillId="9" borderId="42" xfId="0" applyFont="1" applyFill="1" applyBorder="1"/>
    <xf numFmtId="0" fontId="7" fillId="9" borderId="43" xfId="0" applyFont="1" applyFill="1" applyBorder="1"/>
    <xf numFmtId="0" fontId="87" fillId="0" borderId="12" xfId="0" applyFont="1" applyBorder="1"/>
    <xf numFmtId="0" fontId="88" fillId="0" borderId="12" xfId="0" applyFont="1" applyBorder="1"/>
    <xf numFmtId="0" fontId="89" fillId="0" borderId="12" xfId="0" applyFont="1" applyBorder="1"/>
    <xf numFmtId="2" fontId="5" fillId="12" borderId="1" xfId="0" applyNumberFormat="1" applyFont="1" applyFill="1" applyBorder="1"/>
    <xf numFmtId="2" fontId="5" fillId="12" borderId="40" xfId="0" applyNumberFormat="1" applyFont="1" applyFill="1" applyBorder="1"/>
    <xf numFmtId="0" fontId="45" fillId="0" borderId="10" xfId="203" applyFont="1" applyBorder="1" applyAlignment="1">
      <alignment horizontal="center" vertical="top"/>
    </xf>
    <xf numFmtId="0" fontId="7" fillId="0" borderId="12" xfId="234" applyFont="1" applyBorder="1" applyAlignment="1">
      <alignment horizontal="left" vertical="top" wrapText="1"/>
    </xf>
    <xf numFmtId="0" fontId="41" fillId="0" borderId="12" xfId="234" applyFont="1" applyBorder="1" applyAlignment="1">
      <alignment horizontal="left" wrapText="1"/>
    </xf>
    <xf numFmtId="0" fontId="0" fillId="0" borderId="12" xfId="0" applyBorder="1" applyAlignment="1">
      <alignment horizontal="right"/>
    </xf>
    <xf numFmtId="0" fontId="43" fillId="0" borderId="12" xfId="0" applyFont="1" applyBorder="1" applyAlignment="1">
      <alignment horizontal="left" vertical="top"/>
    </xf>
    <xf numFmtId="0" fontId="0" fillId="14" borderId="12" xfId="0" applyFill="1" applyBorder="1"/>
    <xf numFmtId="167" fontId="42" fillId="0" borderId="12" xfId="0" applyNumberFormat="1" applyFont="1" applyBorder="1" applyAlignment="1">
      <alignment horizontal="left" vertical="top" shrinkToFit="1"/>
    </xf>
    <xf numFmtId="0" fontId="45" fillId="0" borderId="12" xfId="0" applyFont="1" applyBorder="1" applyAlignment="1">
      <alignment horizontal="center" vertical="top" wrapText="1"/>
    </xf>
    <xf numFmtId="0" fontId="46" fillId="0" borderId="12" xfId="0" applyFont="1" applyBorder="1" applyAlignment="1">
      <alignment vertical="top" wrapText="1"/>
    </xf>
    <xf numFmtId="0" fontId="47" fillId="0" borderId="12" xfId="0" applyFont="1" applyBorder="1" applyAlignment="1">
      <alignment vertical="top" wrapText="1"/>
    </xf>
    <xf numFmtId="166" fontId="42" fillId="0" borderId="12" xfId="0" applyNumberFormat="1" applyFont="1" applyBorder="1" applyAlignment="1">
      <alignment horizontal="left" vertical="top" shrinkToFit="1"/>
    </xf>
    <xf numFmtId="0" fontId="44" fillId="0" borderId="12" xfId="0" applyFont="1" applyBorder="1" applyAlignment="1">
      <alignment horizontal="left" vertical="center" wrapText="1"/>
    </xf>
    <xf numFmtId="0" fontId="45" fillId="0" borderId="10" xfId="203" applyFont="1" applyBorder="1" applyAlignment="1">
      <alignment vertical="top"/>
    </xf>
    <xf numFmtId="0" fontId="43" fillId="0" borderId="12" xfId="203" applyFont="1" applyBorder="1" applyAlignment="1">
      <alignment vertical="center" wrapText="1"/>
    </xf>
    <xf numFmtId="0" fontId="45" fillId="0" borderId="14" xfId="203" applyFont="1" applyBorder="1" applyAlignment="1">
      <alignment vertical="top" wrapText="1"/>
    </xf>
    <xf numFmtId="0" fontId="43" fillId="0" borderId="4" xfId="203" applyFont="1" applyBorder="1" applyAlignment="1">
      <alignment vertical="center" wrapText="1"/>
    </xf>
    <xf numFmtId="0" fontId="43" fillId="0" borderId="5" xfId="203" applyFont="1" applyBorder="1" applyAlignment="1">
      <alignment vertical="center" wrapText="1"/>
    </xf>
    <xf numFmtId="0" fontId="45" fillId="0" borderId="16" xfId="203" applyFont="1" applyBorder="1" applyAlignment="1">
      <alignment vertical="top" wrapText="1"/>
    </xf>
    <xf numFmtId="0" fontId="44" fillId="0" borderId="12" xfId="203" applyFont="1" applyBorder="1" applyAlignment="1">
      <alignment horizontal="left" vertical="top" wrapText="1"/>
    </xf>
    <xf numFmtId="0" fontId="23" fillId="15" borderId="0" xfId="0" applyFont="1" applyFill="1" applyAlignment="1">
      <alignment horizontal="left" vertical="top"/>
    </xf>
    <xf numFmtId="0" fontId="2" fillId="15" borderId="0" xfId="0" applyFont="1" applyFill="1"/>
    <xf numFmtId="0" fontId="12" fillId="2" borderId="0" xfId="0" applyFont="1" applyFill="1" applyAlignment="1">
      <alignment vertical="top"/>
    </xf>
    <xf numFmtId="0" fontId="16" fillId="0" borderId="0" xfId="0" applyFont="1" applyAlignment="1">
      <alignment vertical="top"/>
    </xf>
    <xf numFmtId="0" fontId="0" fillId="2" borderId="12" xfId="0" applyFill="1" applyBorder="1"/>
    <xf numFmtId="0" fontId="0" fillId="16" borderId="0" xfId="0" applyFill="1"/>
    <xf numFmtId="0" fontId="0" fillId="0" borderId="0" xfId="0" applyAlignment="1">
      <alignment horizontal="center" wrapText="1"/>
    </xf>
    <xf numFmtId="0" fontId="41" fillId="0" borderId="0" xfId="0" applyFont="1" applyAlignment="1">
      <alignment vertical="top"/>
    </xf>
    <xf numFmtId="0" fontId="23" fillId="0" borderId="0" xfId="0" applyFont="1" applyAlignment="1">
      <alignment vertical="top"/>
    </xf>
    <xf numFmtId="0" fontId="45" fillId="15" borderId="0" xfId="0" applyFont="1" applyFill="1" applyAlignment="1">
      <alignment horizontal="left" vertical="top"/>
    </xf>
    <xf numFmtId="0" fontId="23" fillId="0" borderId="4" xfId="203" applyBorder="1" applyAlignment="1">
      <alignment vertical="top"/>
    </xf>
    <xf numFmtId="0" fontId="23" fillId="0" borderId="5" xfId="203" applyBorder="1" applyAlignment="1">
      <alignment vertical="top"/>
    </xf>
    <xf numFmtId="0" fontId="23" fillId="0" borderId="4" xfId="203" applyBorder="1" applyAlignment="1">
      <alignment horizontal="left" vertical="top"/>
    </xf>
    <xf numFmtId="0" fontId="23" fillId="0" borderId="5" xfId="203" applyBorder="1" applyAlignment="1">
      <alignment horizontal="left" vertical="top"/>
    </xf>
    <xf numFmtId="0" fontId="40" fillId="0" borderId="12" xfId="234" applyFont="1" applyBorder="1" applyAlignment="1">
      <alignment horizontal="center" vertical="center" wrapText="1"/>
    </xf>
    <xf numFmtId="0" fontId="57" fillId="5" borderId="0" xfId="0" applyFont="1" applyFill="1"/>
    <xf numFmtId="2" fontId="0" fillId="0" borderId="14" xfId="0" applyNumberFormat="1" applyBorder="1"/>
    <xf numFmtId="0" fontId="0" fillId="0" borderId="14" xfId="0" applyBorder="1"/>
    <xf numFmtId="0" fontId="0" fillId="0" borderId="11" xfId="0" applyBorder="1"/>
    <xf numFmtId="1" fontId="0" fillId="0" borderId="14" xfId="0" applyNumberFormat="1" applyBorder="1"/>
    <xf numFmtId="0" fontId="90" fillId="0" borderId="12" xfId="0" applyFont="1" applyBorder="1"/>
    <xf numFmtId="2" fontId="0" fillId="15" borderId="12" xfId="0" applyNumberFormat="1" applyFill="1" applyBorder="1"/>
    <xf numFmtId="2" fontId="0" fillId="15" borderId="12" xfId="0" applyNumberFormat="1" applyFill="1" applyBorder="1" applyAlignment="1">
      <alignment wrapText="1"/>
    </xf>
    <xf numFmtId="0" fontId="0" fillId="15" borderId="12" xfId="0" applyFill="1" applyBorder="1"/>
    <xf numFmtId="1" fontId="0" fillId="15" borderId="10" xfId="0" applyNumberFormat="1" applyFill="1" applyBorder="1" applyAlignment="1">
      <alignment horizontal="right"/>
    </xf>
    <xf numFmtId="1" fontId="0" fillId="15" borderId="12" xfId="0" applyNumberFormat="1" applyFill="1" applyBorder="1"/>
    <xf numFmtId="0" fontId="0" fillId="15" borderId="12" xfId="0" applyFill="1" applyBorder="1" applyAlignment="1">
      <alignment wrapText="1"/>
    </xf>
    <xf numFmtId="0" fontId="20" fillId="15" borderId="12" xfId="0" applyFont="1" applyFill="1" applyBorder="1" applyAlignment="1">
      <alignment horizontal="right"/>
    </xf>
    <xf numFmtId="2" fontId="20" fillId="15" borderId="12" xfId="0" applyNumberFormat="1" applyFont="1" applyFill="1" applyBorder="1"/>
    <xf numFmtId="0" fontId="0" fillId="15" borderId="0" xfId="0" applyFill="1"/>
    <xf numFmtId="0" fontId="0" fillId="0" borderId="6" xfId="0" applyBorder="1"/>
    <xf numFmtId="0" fontId="43" fillId="15" borderId="12" xfId="203" applyFont="1" applyFill="1" applyBorder="1" applyAlignment="1">
      <alignment vertical="top" wrapText="1"/>
    </xf>
    <xf numFmtId="0" fontId="45" fillId="15" borderId="12" xfId="203" applyFont="1" applyFill="1" applyBorder="1" applyAlignment="1">
      <alignment vertical="center" wrapText="1"/>
    </xf>
    <xf numFmtId="0" fontId="20" fillId="0" borderId="0" xfId="0" applyFont="1" applyAlignment="1">
      <alignment horizontal="center" vertical="center"/>
    </xf>
    <xf numFmtId="0" fontId="0" fillId="0" borderId="0" xfId="0" applyAlignment="1">
      <alignment vertical="center"/>
    </xf>
    <xf numFmtId="0" fontId="0" fillId="0" borderId="0" xfId="0" applyAlignment="1">
      <alignment horizontal="left" vertical="center"/>
    </xf>
    <xf numFmtId="0" fontId="20" fillId="0" borderId="0" xfId="0" applyFont="1" applyAlignment="1">
      <alignment vertical="center"/>
    </xf>
    <xf numFmtId="0" fontId="20" fillId="15" borderId="12" xfId="0" applyFont="1" applyFill="1" applyBorder="1"/>
    <xf numFmtId="164" fontId="8" fillId="0" borderId="0" xfId="1" applyFont="1" applyFill="1" applyBorder="1" applyAlignment="1"/>
    <xf numFmtId="164" fontId="16" fillId="0" borderId="0" xfId="1" applyFont="1" applyFill="1" applyBorder="1" applyAlignment="1"/>
    <xf numFmtId="0" fontId="92" fillId="0" borderId="0" xfId="0" applyFont="1" applyAlignment="1">
      <alignment vertical="center"/>
    </xf>
    <xf numFmtId="0" fontId="93" fillId="0" borderId="5" xfId="0" quotePrefix="1" applyFont="1" applyBorder="1"/>
    <xf numFmtId="1" fontId="0" fillId="0" borderId="5" xfId="0" applyNumberFormat="1" applyBorder="1" applyAlignment="1">
      <alignment horizontal="left"/>
    </xf>
    <xf numFmtId="14" fontId="0" fillId="0" borderId="5" xfId="0" applyNumberFormat="1" applyBorder="1" applyAlignment="1">
      <alignment horizontal="left"/>
    </xf>
    <xf numFmtId="0" fontId="9" fillId="0" borderId="0" xfId="0" applyFont="1" applyAlignment="1">
      <alignment vertical="center"/>
    </xf>
    <xf numFmtId="0" fontId="4" fillId="0" borderId="0" xfId="0" applyFont="1" applyAlignment="1">
      <alignment vertical="center"/>
    </xf>
    <xf numFmtId="0" fontId="18" fillId="0" borderId="0" xfId="0" applyFont="1" applyAlignment="1">
      <alignment horizontal="center" vertical="center" wrapText="1"/>
    </xf>
    <xf numFmtId="0" fontId="63" fillId="0" borderId="0" xfId="0" applyFont="1" applyAlignment="1">
      <alignment wrapText="1"/>
    </xf>
    <xf numFmtId="0" fontId="82" fillId="12" borderId="0" xfId="0" applyFont="1" applyFill="1" applyAlignment="1">
      <alignment wrapText="1"/>
    </xf>
    <xf numFmtId="2" fontId="63" fillId="0" borderId="0" xfId="0" applyNumberFormat="1" applyFont="1"/>
    <xf numFmtId="2" fontId="82" fillId="12" borderId="0" xfId="0" applyNumberFormat="1" applyFont="1" applyFill="1"/>
    <xf numFmtId="164" fontId="61" fillId="0" borderId="31" xfId="1" applyFont="1" applyBorder="1" applyAlignment="1">
      <alignment horizontal="left" wrapText="1" indent="1"/>
    </xf>
    <xf numFmtId="164" fontId="7" fillId="0" borderId="29" xfId="1" applyFont="1" applyFill="1" applyBorder="1" applyAlignment="1">
      <alignment horizontal="right"/>
    </xf>
    <xf numFmtId="0" fontId="2" fillId="0" borderId="61" xfId="0" applyFont="1" applyBorder="1"/>
    <xf numFmtId="0" fontId="2" fillId="0" borderId="57" xfId="0" applyFont="1" applyBorder="1"/>
    <xf numFmtId="164" fontId="2" fillId="0" borderId="57" xfId="1" applyFont="1" applyBorder="1" applyAlignment="1">
      <alignment horizontal="right"/>
    </xf>
    <xf numFmtId="164" fontId="7" fillId="0" borderId="62" xfId="1" applyFont="1" applyFill="1" applyBorder="1" applyAlignment="1">
      <alignment horizontal="right"/>
    </xf>
    <xf numFmtId="0" fontId="73" fillId="0" borderId="17" xfId="0" applyFont="1" applyBorder="1"/>
    <xf numFmtId="0" fontId="72" fillId="0" borderId="0" xfId="0" applyFont="1"/>
    <xf numFmtId="0" fontId="73" fillId="0" borderId="0" xfId="0" applyFont="1" applyAlignment="1">
      <alignment horizontal="center"/>
    </xf>
    <xf numFmtId="0" fontId="73" fillId="0" borderId="38" xfId="0" applyFont="1" applyBorder="1"/>
    <xf numFmtId="0" fontId="72" fillId="0" borderId="63" xfId="0" quotePrefix="1" applyFont="1" applyBorder="1" applyAlignment="1">
      <alignment horizontal="center" vertical="top"/>
    </xf>
    <xf numFmtId="0" fontId="72" fillId="0" borderId="64" xfId="0" applyFont="1" applyBorder="1" applyAlignment="1">
      <alignment horizontal="left"/>
    </xf>
    <xf numFmtId="0" fontId="73" fillId="0" borderId="65" xfId="0" applyFont="1" applyBorder="1"/>
    <xf numFmtId="168" fontId="73" fillId="0" borderId="29" xfId="1" applyNumberFormat="1" applyFont="1" applyFill="1" applyBorder="1"/>
    <xf numFmtId="0" fontId="73" fillId="0" borderId="64" xfId="0" applyFont="1" applyBorder="1" applyAlignment="1">
      <alignment horizontal="left"/>
    </xf>
    <xf numFmtId="168" fontId="73" fillId="0" borderId="63" xfId="0" applyNumberFormat="1" applyFont="1" applyBorder="1"/>
    <xf numFmtId="0" fontId="73" fillId="0" borderId="29" xfId="0" applyFont="1" applyBorder="1"/>
    <xf numFmtId="164" fontId="73" fillId="0" borderId="29" xfId="1" applyFont="1" applyFill="1" applyBorder="1"/>
    <xf numFmtId="164" fontId="73" fillId="0" borderId="63" xfId="1" applyFont="1" applyFill="1" applyBorder="1"/>
    <xf numFmtId="164" fontId="72" fillId="0" borderId="66" xfId="1" applyFont="1" applyFill="1" applyBorder="1"/>
    <xf numFmtId="0" fontId="73" fillId="0" borderId="67" xfId="0" applyFont="1" applyBorder="1"/>
    <xf numFmtId="0" fontId="71" fillId="0" borderId="64" xfId="0" applyFont="1" applyBorder="1" applyAlignment="1">
      <alignment horizontal="center"/>
    </xf>
    <xf numFmtId="43" fontId="71" fillId="0" borderId="29" xfId="0" applyNumberFormat="1" applyFont="1" applyBorder="1"/>
    <xf numFmtId="0" fontId="73" fillId="0" borderId="64" xfId="0" applyFont="1" applyBorder="1" applyAlignment="1">
      <alignment horizontal="center"/>
    </xf>
    <xf numFmtId="43" fontId="73" fillId="0" borderId="29" xfId="0" applyNumberFormat="1" applyFont="1" applyBorder="1"/>
    <xf numFmtId="43" fontId="73" fillId="0" borderId="63" xfId="0" applyNumberFormat="1" applyFont="1" applyBorder="1"/>
    <xf numFmtId="0" fontId="73" fillId="0" borderId="0" xfId="0" applyFont="1"/>
    <xf numFmtId="0" fontId="73" fillId="0" borderId="48" xfId="0" applyFont="1" applyBorder="1" applyAlignment="1">
      <alignment horizontal="left"/>
    </xf>
    <xf numFmtId="0" fontId="73" fillId="0" borderId="68" xfId="0" applyFont="1" applyBorder="1"/>
    <xf numFmtId="0" fontId="12" fillId="0" borderId="0" xfId="0" applyFont="1" applyAlignment="1">
      <alignment vertical="top"/>
    </xf>
    <xf numFmtId="0" fontId="73" fillId="0" borderId="29" xfId="0" applyFont="1" applyBorder="1" applyAlignment="1">
      <alignment horizontal="right"/>
    </xf>
    <xf numFmtId="43" fontId="73" fillId="0" borderId="0" xfId="0" applyNumberFormat="1" applyFont="1"/>
    <xf numFmtId="0" fontId="91" fillId="0" borderId="0" xfId="0" applyFont="1"/>
    <xf numFmtId="0" fontId="0" fillId="0" borderId="29" xfId="0" applyBorder="1" applyAlignment="1">
      <alignment horizontal="right"/>
    </xf>
    <xf numFmtId="0" fontId="73" fillId="0" borderId="61" xfId="0" applyFont="1" applyBorder="1"/>
    <xf numFmtId="0" fontId="0" fillId="0" borderId="57" xfId="0" applyBorder="1"/>
    <xf numFmtId="0" fontId="73" fillId="0" borderId="57" xfId="0" applyFont="1" applyBorder="1" applyAlignment="1">
      <alignment horizontal="center"/>
    </xf>
    <xf numFmtId="0" fontId="73" fillId="0" borderId="57" xfId="0" applyFont="1" applyBorder="1"/>
    <xf numFmtId="0" fontId="73" fillId="0" borderId="62" xfId="0" applyFont="1" applyBorder="1" applyAlignment="1">
      <alignment horizontal="right"/>
    </xf>
    <xf numFmtId="0" fontId="71" fillId="0" borderId="38" xfId="0" applyFont="1" applyBorder="1" applyAlignment="1">
      <alignment vertical="center"/>
    </xf>
    <xf numFmtId="168" fontId="84" fillId="0" borderId="18" xfId="4" applyNumberFormat="1" applyFont="1" applyFill="1" applyBorder="1" applyAlignment="1" applyProtection="1">
      <alignment horizontal="center" wrapText="1"/>
      <protection locked="0"/>
    </xf>
    <xf numFmtId="0" fontId="71" fillId="0" borderId="64" xfId="0" applyFont="1" applyBorder="1" applyAlignment="1">
      <alignment vertical="center"/>
    </xf>
    <xf numFmtId="0" fontId="71" fillId="0" borderId="31" xfId="0" applyFont="1" applyBorder="1" applyAlignment="1">
      <alignment horizontal="center"/>
    </xf>
    <xf numFmtId="2" fontId="71" fillId="0" borderId="31" xfId="0" applyNumberFormat="1" applyFont="1" applyBorder="1" applyAlignment="1">
      <alignment horizontal="right"/>
    </xf>
    <xf numFmtId="2" fontId="71" fillId="0" borderId="18" xfId="0" applyNumberFormat="1" applyFont="1" applyBorder="1" applyAlignment="1">
      <alignment horizontal="right"/>
    </xf>
    <xf numFmtId="2" fontId="70" fillId="0" borderId="18" xfId="1" applyNumberFormat="1" applyFont="1" applyFill="1" applyBorder="1" applyAlignment="1">
      <alignment horizontal="right"/>
    </xf>
    <xf numFmtId="2" fontId="71" fillId="0" borderId="69" xfId="1" applyNumberFormat="1" applyFont="1" applyFill="1" applyBorder="1" applyAlignment="1">
      <alignment horizontal="right"/>
    </xf>
    <xf numFmtId="0" fontId="71" fillId="0" borderId="48" xfId="0" applyFont="1" applyBorder="1" applyAlignment="1">
      <alignment vertical="center"/>
    </xf>
    <xf numFmtId="0" fontId="71" fillId="0" borderId="41" xfId="0" applyFont="1" applyBorder="1"/>
    <xf numFmtId="0" fontId="71" fillId="0" borderId="17" xfId="0" applyFont="1" applyBorder="1" applyAlignment="1">
      <alignment vertical="center"/>
    </xf>
    <xf numFmtId="0" fontId="71" fillId="0" borderId="29" xfId="0" applyFont="1" applyBorder="1" applyAlignment="1">
      <alignment horizontal="right"/>
    </xf>
    <xf numFmtId="0" fontId="71" fillId="0" borderId="29" xfId="0" applyFont="1" applyBorder="1" applyAlignment="1">
      <alignment horizontal="center"/>
    </xf>
    <xf numFmtId="0" fontId="71" fillId="0" borderId="61" xfId="0" applyFont="1" applyBorder="1" applyAlignment="1">
      <alignment vertical="center"/>
    </xf>
    <xf numFmtId="0" fontId="71" fillId="0" borderId="57" xfId="0" applyFont="1" applyBorder="1"/>
    <xf numFmtId="0" fontId="71" fillId="0" borderId="57" xfId="0" applyFont="1" applyBorder="1" applyAlignment="1">
      <alignment horizontal="center"/>
    </xf>
    <xf numFmtId="0" fontId="71" fillId="0" borderId="62" xfId="0" applyFont="1" applyBorder="1" applyAlignment="1">
      <alignment horizontal="right"/>
    </xf>
    <xf numFmtId="0" fontId="4" fillId="0" borderId="0" xfId="0" applyFont="1" applyAlignment="1">
      <alignment vertical="top" wrapText="1"/>
    </xf>
    <xf numFmtId="0" fontId="3" fillId="0" borderId="17" xfId="0" applyFont="1" applyBorder="1" applyAlignment="1">
      <alignment horizontal="justify"/>
    </xf>
    <xf numFmtId="0" fontId="4" fillId="0" borderId="29" xfId="0" applyFont="1" applyBorder="1" applyAlignment="1">
      <alignment vertical="top" wrapText="1"/>
    </xf>
    <xf numFmtId="0" fontId="4" fillId="0" borderId="17" xfId="0" applyFont="1" applyBorder="1" applyAlignment="1">
      <alignment horizontal="justify"/>
    </xf>
    <xf numFmtId="0" fontId="39" fillId="0" borderId="29" xfId="0" applyFont="1" applyBorder="1" applyAlignment="1">
      <alignment horizontal="justify"/>
    </xf>
    <xf numFmtId="0" fontId="31" fillId="0" borderId="29" xfId="0" applyFont="1" applyBorder="1" applyAlignment="1">
      <alignment horizontal="justify"/>
    </xf>
    <xf numFmtId="0" fontId="0" fillId="0" borderId="61" xfId="0" applyBorder="1" applyAlignment="1">
      <alignment horizontal="center"/>
    </xf>
    <xf numFmtId="0" fontId="0" fillId="0" borderId="62" xfId="0" applyBorder="1"/>
    <xf numFmtId="0" fontId="29" fillId="0" borderId="4" xfId="0" applyFont="1" applyBorder="1" applyAlignment="1">
      <alignment horizontal="center"/>
    </xf>
    <xf numFmtId="0" fontId="29" fillId="0" borderId="5" xfId="0" applyFont="1" applyBorder="1" applyAlignment="1">
      <alignment horizontal="center"/>
    </xf>
    <xf numFmtId="0" fontId="20" fillId="0" borderId="4" xfId="0" applyFont="1" applyBorder="1" applyAlignment="1">
      <alignment horizontal="center"/>
    </xf>
    <xf numFmtId="0" fontId="20" fillId="0" borderId="5" xfId="0" applyFont="1" applyBorder="1" applyAlignment="1">
      <alignment horizontal="center"/>
    </xf>
    <xf numFmtId="0" fontId="65" fillId="0" borderId="0" xfId="0" applyFont="1" applyAlignment="1">
      <alignment horizontal="center"/>
    </xf>
    <xf numFmtId="0" fontId="28" fillId="0" borderId="0" xfId="0" applyFont="1" applyAlignment="1">
      <alignment horizontal="center"/>
    </xf>
    <xf numFmtId="0" fontId="5" fillId="0" borderId="59" xfId="0" applyFont="1" applyBorder="1" applyAlignment="1">
      <alignment horizontal="center" vertical="center"/>
    </xf>
    <xf numFmtId="0" fontId="5" fillId="0" borderId="28" xfId="0" applyFont="1" applyBorder="1" applyAlignment="1">
      <alignment horizontal="center" vertical="center"/>
    </xf>
    <xf numFmtId="0" fontId="5" fillId="0" borderId="60" xfId="0" applyFont="1" applyBorder="1" applyAlignment="1">
      <alignment horizontal="center" vertical="center"/>
    </xf>
    <xf numFmtId="0" fontId="18" fillId="0" borderId="0" xfId="0" applyFont="1" applyAlignment="1">
      <alignment horizontal="left"/>
    </xf>
    <xf numFmtId="164" fontId="63" fillId="0" borderId="0" xfId="1" applyFont="1" applyFill="1" applyBorder="1" applyAlignment="1">
      <alignment horizontal="left"/>
    </xf>
    <xf numFmtId="164" fontId="60" fillId="0" borderId="0" xfId="1" applyFont="1" applyFill="1" applyBorder="1" applyAlignment="1">
      <alignment horizontal="left"/>
    </xf>
    <xf numFmtId="164" fontId="59" fillId="0" borderId="0" xfId="1" applyFont="1" applyFill="1" applyBorder="1" applyAlignment="1">
      <alignment horizontal="left"/>
    </xf>
    <xf numFmtId="164" fontId="8" fillId="0" borderId="0" xfId="1" applyFont="1" applyFill="1" applyBorder="1" applyAlignment="1">
      <alignment horizontal="left"/>
    </xf>
    <xf numFmtId="0" fontId="5" fillId="0" borderId="17" xfId="0" applyFont="1" applyBorder="1" applyAlignment="1">
      <alignment horizontal="center" vertical="center"/>
    </xf>
    <xf numFmtId="0" fontId="5" fillId="0" borderId="0" xfId="0" applyFont="1" applyAlignment="1">
      <alignment horizontal="center" vertical="center"/>
    </xf>
    <xf numFmtId="0" fontId="5" fillId="0" borderId="29" xfId="0" applyFont="1" applyBorder="1" applyAlignment="1">
      <alignment horizontal="center" vertical="center"/>
    </xf>
    <xf numFmtId="0" fontId="0" fillId="0" borderId="0" xfId="0"/>
    <xf numFmtId="0" fontId="0" fillId="0" borderId="29" xfId="0" applyBorder="1"/>
    <xf numFmtId="0" fontId="9" fillId="0" borderId="17" xfId="0" applyFont="1" applyBorder="1" applyAlignment="1">
      <alignment horizontal="center" vertical="center"/>
    </xf>
    <xf numFmtId="0" fontId="9" fillId="0" borderId="0" xfId="0" applyFont="1" applyAlignment="1">
      <alignment horizontal="center" vertical="center"/>
    </xf>
    <xf numFmtId="0" fontId="9" fillId="0" borderId="29" xfId="0" applyFont="1" applyBorder="1" applyAlignment="1">
      <alignment horizontal="center" vertical="center"/>
    </xf>
    <xf numFmtId="0" fontId="5" fillId="0" borderId="38" xfId="0" applyFont="1" applyBorder="1" applyAlignment="1" applyProtection="1">
      <alignment horizontal="left"/>
      <protection locked="0"/>
    </xf>
    <xf numFmtId="0" fontId="5" fillId="0" borderId="12" xfId="0" applyFont="1" applyBorder="1" applyAlignment="1" applyProtection="1">
      <alignment horizontal="left"/>
      <protection locked="0"/>
    </xf>
    <xf numFmtId="0" fontId="2" fillId="0" borderId="57" xfId="0" applyFont="1" applyBorder="1" applyAlignment="1">
      <alignment horizontal="center"/>
    </xf>
    <xf numFmtId="0" fontId="62" fillId="0" borderId="59" xfId="0" applyFont="1" applyBorder="1" applyAlignment="1">
      <alignment horizontal="center"/>
    </xf>
    <xf numFmtId="0" fontId="62" fillId="0" borderId="28" xfId="0" applyFont="1" applyBorder="1" applyAlignment="1">
      <alignment horizontal="center"/>
    </xf>
    <xf numFmtId="0" fontId="62" fillId="0" borderId="60" xfId="0" applyFont="1" applyBorder="1" applyAlignment="1">
      <alignment horizontal="center"/>
    </xf>
    <xf numFmtId="0" fontId="12" fillId="0" borderId="17" xfId="0" applyFont="1" applyBorder="1" applyAlignment="1">
      <alignment horizontal="center"/>
    </xf>
    <xf numFmtId="0" fontId="12" fillId="0" borderId="0" xfId="0" applyFont="1" applyAlignment="1">
      <alignment horizontal="center"/>
    </xf>
    <xf numFmtId="0" fontId="12" fillId="0" borderId="29" xfId="0" applyFont="1" applyBorder="1" applyAlignment="1">
      <alignment horizontal="center"/>
    </xf>
    <xf numFmtId="0" fontId="62" fillId="0" borderId="17" xfId="0" applyFont="1" applyBorder="1" applyAlignment="1">
      <alignment horizontal="center"/>
    </xf>
    <xf numFmtId="0" fontId="62" fillId="0" borderId="0" xfId="0" applyFont="1" applyAlignment="1">
      <alignment horizontal="center"/>
    </xf>
    <xf numFmtId="0" fontId="62" fillId="0" borderId="29" xfId="0" applyFont="1" applyBorder="1" applyAlignment="1">
      <alignment horizontal="center"/>
    </xf>
    <xf numFmtId="0" fontId="0" fillId="0" borderId="57" xfId="0" applyBorder="1" applyAlignment="1">
      <alignment horizontal="center"/>
    </xf>
    <xf numFmtId="0" fontId="5" fillId="0" borderId="12" xfId="0" applyFont="1" applyBorder="1" applyAlignment="1">
      <alignment horizontal="center" vertical="center"/>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0" xfId="0" applyFont="1" applyAlignment="1">
      <alignment horizontal="center"/>
    </xf>
    <xf numFmtId="0" fontId="13" fillId="0" borderId="0" xfId="0" applyFont="1" applyAlignment="1">
      <alignment horizontal="center"/>
    </xf>
    <xf numFmtId="0" fontId="56" fillId="0" borderId="0" xfId="0" applyFont="1" applyAlignment="1">
      <alignment horizontal="center"/>
    </xf>
    <xf numFmtId="0" fontId="68" fillId="0" borderId="7" xfId="0" applyFont="1" applyBorder="1" applyAlignment="1">
      <alignment horizontal="center"/>
    </xf>
    <xf numFmtId="0" fontId="48" fillId="0" borderId="12" xfId="198" applyFont="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2" xfId="0" applyFont="1" applyBorder="1" applyAlignment="1">
      <alignment horizontal="center"/>
    </xf>
    <xf numFmtId="0" fontId="48" fillId="0" borderId="15" xfId="198" applyFont="1" applyBorder="1" applyAlignment="1">
      <alignment horizontal="center" vertical="center" wrapText="1"/>
    </xf>
    <xf numFmtId="0" fontId="48" fillId="0" borderId="16" xfId="198"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94" fillId="0" borderId="59" xfId="0" applyFont="1" applyBorder="1" applyAlignment="1">
      <alignment horizontal="center"/>
    </xf>
    <xf numFmtId="0" fontId="94" fillId="0" borderId="28" xfId="0" applyFont="1" applyBorder="1" applyAlignment="1">
      <alignment horizontal="center"/>
    </xf>
    <xf numFmtId="0" fontId="94" fillId="0" borderId="60" xfId="0" applyFont="1" applyBorder="1" applyAlignment="1">
      <alignment horizontal="center"/>
    </xf>
    <xf numFmtId="0" fontId="72" fillId="0" borderId="17" xfId="0" applyFont="1" applyBorder="1" applyAlignment="1">
      <alignment horizontal="center"/>
    </xf>
    <xf numFmtId="0" fontId="72" fillId="0" borderId="0" xfId="0" applyFont="1" applyAlignment="1">
      <alignment horizontal="center"/>
    </xf>
    <xf numFmtId="0" fontId="72" fillId="0" borderId="29" xfId="0" applyFont="1" applyBorder="1" applyAlignment="1">
      <alignment horizontal="center"/>
    </xf>
    <xf numFmtId="0" fontId="70" fillId="0" borderId="0" xfId="0" applyFont="1" applyAlignment="1">
      <alignment horizontal="right" wrapText="1"/>
    </xf>
    <xf numFmtId="0" fontId="74" fillId="0" borderId="0" xfId="0" applyFont="1" applyAlignment="1">
      <alignment horizontal="right" wrapText="1"/>
    </xf>
    <xf numFmtId="0" fontId="74" fillId="0" borderId="29" xfId="0" applyFont="1" applyBorder="1" applyAlignment="1">
      <alignment horizontal="right" wrapText="1"/>
    </xf>
    <xf numFmtId="0" fontId="57" fillId="0" borderId="57" xfId="0" applyFont="1" applyBorder="1" applyAlignment="1">
      <alignment horizontal="center"/>
    </xf>
    <xf numFmtId="0" fontId="5" fillId="9" borderId="15" xfId="0" applyFont="1" applyFill="1" applyBorder="1" applyAlignment="1">
      <alignment horizontal="center"/>
    </xf>
    <xf numFmtId="0" fontId="4" fillId="9" borderId="12" xfId="0" applyFont="1" applyFill="1" applyBorder="1" applyAlignment="1">
      <alignment horizontal="center"/>
    </xf>
    <xf numFmtId="0" fontId="0" fillId="0" borderId="12" xfId="0" applyBorder="1" applyAlignment="1">
      <alignment horizontal="center"/>
    </xf>
    <xf numFmtId="0" fontId="56" fillId="0" borderId="52" xfId="0" applyFont="1" applyBorder="1" applyAlignment="1">
      <alignment horizontal="left"/>
    </xf>
    <xf numFmtId="0" fontId="56" fillId="0" borderId="9" xfId="0" applyFont="1" applyBorder="1" applyAlignment="1">
      <alignment horizontal="left"/>
    </xf>
    <xf numFmtId="0" fontId="56" fillId="0" borderId="10" xfId="0" applyFont="1" applyBorder="1" applyAlignment="1">
      <alignment horizontal="left"/>
    </xf>
    <xf numFmtId="0" fontId="58" fillId="0" borderId="12" xfId="0" applyFont="1" applyBorder="1" applyAlignment="1">
      <alignment horizontal="center"/>
    </xf>
    <xf numFmtId="0" fontId="76" fillId="0" borderId="11" xfId="0" applyFont="1" applyBorder="1" applyAlignment="1">
      <alignment horizontal="center"/>
    </xf>
    <xf numFmtId="0" fontId="76" fillId="0" borderId="10" xfId="0" applyFont="1" applyBorder="1" applyAlignment="1">
      <alignment horizontal="center"/>
    </xf>
    <xf numFmtId="0" fontId="48" fillId="9" borderId="12" xfId="0" applyFont="1" applyFill="1" applyBorder="1" applyAlignment="1">
      <alignment horizontal="center"/>
    </xf>
    <xf numFmtId="0" fontId="5" fillId="9" borderId="43" xfId="0" applyFont="1" applyFill="1" applyBorder="1" applyAlignment="1">
      <alignment horizontal="center"/>
    </xf>
    <xf numFmtId="0" fontId="3" fillId="0" borderId="11" xfId="0" applyFont="1" applyBorder="1" applyAlignment="1">
      <alignment horizontal="left"/>
    </xf>
    <xf numFmtId="0" fontId="3" fillId="0" borderId="9" xfId="0" applyFont="1" applyBorder="1" applyAlignment="1">
      <alignment horizontal="left"/>
    </xf>
    <xf numFmtId="0" fontId="4" fillId="0" borderId="12" xfId="0" applyFont="1" applyBorder="1" applyAlignment="1">
      <alignment horizontal="center"/>
    </xf>
    <xf numFmtId="0" fontId="48" fillId="9" borderId="11" xfId="0" applyFont="1" applyFill="1" applyBorder="1" applyAlignment="1">
      <alignment horizontal="center"/>
    </xf>
    <xf numFmtId="0" fontId="48" fillId="9" borderId="10" xfId="0" applyFont="1" applyFill="1" applyBorder="1" applyAlignment="1">
      <alignment horizontal="center"/>
    </xf>
    <xf numFmtId="0" fontId="4" fillId="9" borderId="43" xfId="0" applyFont="1" applyFill="1" applyBorder="1" applyAlignment="1">
      <alignment horizontal="center"/>
    </xf>
    <xf numFmtId="0" fontId="58" fillId="0" borderId="11" xfId="0" applyFont="1" applyBorder="1" applyAlignment="1">
      <alignment horizontal="center"/>
    </xf>
    <xf numFmtId="0" fontId="58" fillId="0" borderId="10" xfId="0" applyFont="1" applyBorder="1" applyAlignment="1">
      <alignment horizontal="center"/>
    </xf>
    <xf numFmtId="0" fontId="19" fillId="0" borderId="12" xfId="0" applyFont="1" applyBorder="1" applyAlignment="1">
      <alignment horizontal="center"/>
    </xf>
    <xf numFmtId="0" fontId="69" fillId="0" borderId="0" xfId="0" applyFont="1" applyAlignment="1">
      <alignment horizontal="left" wrapText="1"/>
    </xf>
    <xf numFmtId="0" fontId="32" fillId="0" borderId="0" xfId="0" applyFont="1" applyAlignment="1">
      <alignment horizontal="center" vertical="center"/>
    </xf>
    <xf numFmtId="0" fontId="33" fillId="0" borderId="0" xfId="0" applyFont="1" applyAlignment="1">
      <alignment horizontal="center"/>
    </xf>
    <xf numFmtId="0" fontId="20" fillId="0" borderId="7" xfId="0" applyFont="1" applyBorder="1" applyAlignment="1">
      <alignment horizontal="center"/>
    </xf>
    <xf numFmtId="0" fontId="29" fillId="0" borderId="0" xfId="0" applyFont="1" applyAlignment="1">
      <alignment horizontal="center"/>
    </xf>
    <xf numFmtId="0" fontId="0" fillId="0" borderId="0" xfId="0" applyAlignment="1">
      <alignment horizontal="center"/>
    </xf>
    <xf numFmtId="0" fontId="35" fillId="0" borderId="0" xfId="0" applyFont="1" applyAlignment="1">
      <alignment horizontal="center"/>
    </xf>
    <xf numFmtId="0" fontId="3" fillId="0" borderId="17" xfId="0" applyFont="1" applyBorder="1" applyAlignment="1">
      <alignment horizontal="left" wrapText="1"/>
    </xf>
    <xf numFmtId="0" fontId="3" fillId="0" borderId="29" xfId="0" applyFont="1" applyBorder="1" applyAlignment="1">
      <alignment horizontal="left" wrapText="1"/>
    </xf>
    <xf numFmtId="0" fontId="36" fillId="0" borderId="59" xfId="0" applyFont="1" applyBorder="1" applyAlignment="1">
      <alignment horizontal="center"/>
    </xf>
    <xf numFmtId="0" fontId="36" fillId="0" borderId="60" xfId="0" applyFont="1" applyBorder="1" applyAlignment="1">
      <alignment horizontal="center"/>
    </xf>
    <xf numFmtId="0" fontId="3" fillId="0" borderId="17" xfId="0" applyFont="1" applyBorder="1" applyAlignment="1">
      <alignment horizontal="center"/>
    </xf>
    <xf numFmtId="0" fontId="3" fillId="0" borderId="29" xfId="0" applyFont="1" applyBorder="1" applyAlignment="1">
      <alignment horizontal="center"/>
    </xf>
    <xf numFmtId="0" fontId="17" fillId="0" borderId="17" xfId="0" applyFont="1" applyBorder="1" applyAlignment="1">
      <alignment horizontal="center" wrapText="1"/>
    </xf>
    <xf numFmtId="0" fontId="17" fillId="0" borderId="29" xfId="0" applyFont="1" applyBorder="1" applyAlignment="1">
      <alignment horizontal="center" wrapText="1"/>
    </xf>
    <xf numFmtId="0" fontId="3" fillId="0" borderId="17" xfId="0" applyFont="1" applyBorder="1" applyAlignment="1">
      <alignment horizontal="center" vertical="top"/>
    </xf>
    <xf numFmtId="0" fontId="3" fillId="0" borderId="29" xfId="0" applyFont="1" applyBorder="1" applyAlignment="1">
      <alignment horizontal="center" vertical="top"/>
    </xf>
    <xf numFmtId="0" fontId="3" fillId="0" borderId="17" xfId="0" applyFont="1" applyBorder="1" applyAlignment="1">
      <alignment horizontal="left" vertical="top" wrapText="1"/>
    </xf>
    <xf numFmtId="0" fontId="3" fillId="0" borderId="29" xfId="0" applyFont="1" applyBorder="1" applyAlignment="1">
      <alignment horizontal="left" vertical="top" wrapText="1"/>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left"/>
    </xf>
    <xf numFmtId="0" fontId="0" fillId="2" borderId="12" xfId="0" applyFill="1" applyBorder="1" applyAlignment="1">
      <alignment horizontal="left"/>
    </xf>
    <xf numFmtId="0" fontId="57" fillId="0" borderId="12" xfId="0" applyFont="1" applyBorder="1" applyAlignment="1">
      <alignment horizontal="left" wrapText="1"/>
    </xf>
    <xf numFmtId="0" fontId="20" fillId="0" borderId="0" xfId="0" applyFont="1" applyAlignment="1">
      <alignment horizontal="center"/>
    </xf>
    <xf numFmtId="0" fontId="0" fillId="0" borderId="7" xfId="0" applyBorder="1" applyAlignment="1">
      <alignment horizontal="center"/>
    </xf>
    <xf numFmtId="166" fontId="40" fillId="0" borderId="12" xfId="234" applyNumberFormat="1" applyFont="1" applyBorder="1" applyAlignment="1">
      <alignment horizontal="left" vertical="center" shrinkToFit="1"/>
    </xf>
    <xf numFmtId="0" fontId="40" fillId="0" borderId="12" xfId="234" applyFont="1" applyBorder="1" applyAlignment="1">
      <alignment horizontal="left" vertical="top" wrapText="1"/>
    </xf>
    <xf numFmtId="0" fontId="7" fillId="0" borderId="12" xfId="234" applyFont="1" applyBorder="1" applyAlignment="1">
      <alignment horizontal="left" vertical="top" wrapText="1"/>
    </xf>
    <xf numFmtId="0" fontId="41" fillId="0" borderId="12" xfId="234" applyFont="1" applyBorder="1" applyAlignment="1">
      <alignment horizontal="left" vertical="top" wrapText="1"/>
    </xf>
    <xf numFmtId="0" fontId="0" fillId="0" borderId="12" xfId="0" applyBorder="1" applyAlignment="1">
      <alignment horizontal="center" vertical="top"/>
    </xf>
    <xf numFmtId="1" fontId="0" fillId="15" borderId="12" xfId="0" applyNumberFormat="1" applyFill="1" applyBorder="1" applyAlignment="1">
      <alignment horizontal="center"/>
    </xf>
    <xf numFmtId="0" fontId="0" fillId="15" borderId="12" xfId="0" applyFill="1" applyBorder="1" applyAlignment="1">
      <alignment horizontal="center"/>
    </xf>
    <xf numFmtId="0" fontId="0" fillId="0" borderId="11"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12" xfId="0" applyBorder="1" applyAlignment="1">
      <alignment horizontal="center" wrapText="1"/>
    </xf>
    <xf numFmtId="1" fontId="0" fillId="15" borderId="11" xfId="0" applyNumberFormat="1" applyFill="1" applyBorder="1" applyAlignment="1">
      <alignment horizontal="center"/>
    </xf>
    <xf numFmtId="1" fontId="0" fillId="15" borderId="10" xfId="0" applyNumberFormat="1" applyFill="1" applyBorder="1" applyAlignment="1">
      <alignment horizontal="center"/>
    </xf>
    <xf numFmtId="0" fontId="44" fillId="0" borderId="12" xfId="0" applyFont="1" applyBorder="1" applyAlignment="1">
      <alignment horizontal="left" vertical="top" wrapText="1"/>
    </xf>
    <xf numFmtId="0" fontId="43" fillId="0" borderId="12" xfId="0" applyFont="1" applyBorder="1" applyAlignment="1">
      <alignment horizontal="left" vertical="top"/>
    </xf>
    <xf numFmtId="0" fontId="20" fillId="0" borderId="12" xfId="0" applyFont="1" applyBorder="1" applyAlignment="1">
      <alignment horizontal="left"/>
    </xf>
    <xf numFmtId="0" fontId="57" fillId="0" borderId="11" xfId="0" applyFont="1" applyBorder="1" applyAlignment="1">
      <alignment horizontal="left" wrapText="1"/>
    </xf>
    <xf numFmtId="0" fontId="57" fillId="0" borderId="9" xfId="0" applyFont="1" applyBorder="1" applyAlignment="1">
      <alignment horizontal="left" wrapText="1"/>
    </xf>
    <xf numFmtId="0" fontId="57" fillId="0" borderId="10" xfId="0" applyFont="1" applyBorder="1" applyAlignment="1">
      <alignment horizontal="left" wrapText="1"/>
    </xf>
    <xf numFmtId="0" fontId="0" fillId="0" borderId="12" xfId="0" applyBorder="1" applyAlignment="1">
      <alignment horizontal="left" wrapText="1"/>
    </xf>
    <xf numFmtId="0" fontId="43" fillId="0" borderId="12" xfId="0" applyFont="1" applyBorder="1" applyAlignment="1">
      <alignment horizontal="left" vertical="top" wrapText="1"/>
    </xf>
    <xf numFmtId="0" fontId="43" fillId="0" borderId="12" xfId="0" applyFont="1" applyBorder="1" applyAlignment="1">
      <alignment horizontal="center" vertical="top" wrapText="1"/>
    </xf>
    <xf numFmtId="0" fontId="20" fillId="0" borderId="11" xfId="0" applyFont="1" applyBorder="1" applyAlignment="1">
      <alignment horizontal="left"/>
    </xf>
    <xf numFmtId="0" fontId="20" fillId="0" borderId="9" xfId="0" applyFont="1" applyBorder="1" applyAlignment="1">
      <alignment horizontal="left"/>
    </xf>
    <xf numFmtId="0" fontId="20" fillId="0" borderId="10" xfId="0" applyFont="1" applyBorder="1" applyAlignment="1">
      <alignment horizontal="left"/>
    </xf>
    <xf numFmtId="0" fontId="0" fillId="0" borderId="12" xfId="0" applyBorder="1" applyAlignment="1">
      <alignment horizontal="left" vertical="top"/>
    </xf>
    <xf numFmtId="0" fontId="48" fillId="0" borderId="12" xfId="0" applyFont="1" applyBorder="1" applyAlignment="1">
      <alignment horizontal="left" vertical="top" wrapText="1"/>
    </xf>
    <xf numFmtId="0" fontId="3" fillId="0" borderId="12" xfId="0" applyFont="1" applyBorder="1" applyAlignment="1">
      <alignment horizontal="left" vertical="top" wrapText="1"/>
    </xf>
    <xf numFmtId="166" fontId="42" fillId="0" borderId="12" xfId="0" applyNumberFormat="1" applyFont="1" applyBorder="1" applyAlignment="1">
      <alignment horizontal="left" vertical="top" shrinkToFit="1"/>
    </xf>
    <xf numFmtId="0" fontId="44" fillId="0" borderId="12" xfId="0" applyFont="1" applyBorder="1" applyAlignment="1">
      <alignment vertical="top" wrapText="1"/>
    </xf>
    <xf numFmtId="0" fontId="7" fillId="0" borderId="15" xfId="234" applyFont="1" applyBorder="1" applyAlignment="1">
      <alignment horizontal="center" vertical="top" wrapText="1"/>
    </xf>
    <xf numFmtId="0" fontId="7" fillId="0" borderId="16" xfId="234" applyFont="1" applyBorder="1" applyAlignment="1">
      <alignment horizontal="center" vertical="top" wrapText="1"/>
    </xf>
    <xf numFmtId="0" fontId="51" fillId="5" borderId="11" xfId="203" applyFont="1" applyFill="1" applyBorder="1" applyAlignment="1">
      <alignment horizontal="center" vertical="top"/>
    </xf>
    <xf numFmtId="0" fontId="51" fillId="5" borderId="9" xfId="203" applyFont="1" applyFill="1" applyBorder="1" applyAlignment="1">
      <alignment horizontal="center" vertical="top"/>
    </xf>
    <xf numFmtId="0" fontId="52" fillId="5" borderId="11" xfId="203" applyFont="1" applyFill="1" applyBorder="1" applyAlignment="1">
      <alignment horizontal="center" vertical="top"/>
    </xf>
    <xf numFmtId="0" fontId="52" fillId="5" borderId="9" xfId="203" applyFont="1" applyFill="1" applyBorder="1" applyAlignment="1">
      <alignment horizontal="center" vertical="top"/>
    </xf>
    <xf numFmtId="0" fontId="45" fillId="0" borderId="11" xfId="203" applyFont="1" applyBorder="1" applyAlignment="1">
      <alignment horizontal="left" vertical="top"/>
    </xf>
    <xf numFmtId="0" fontId="45" fillId="0" borderId="9" xfId="203" applyFont="1" applyBorder="1" applyAlignment="1">
      <alignment horizontal="left" vertical="top"/>
    </xf>
    <xf numFmtId="0" fontId="45" fillId="0" borderId="11" xfId="203" applyFont="1" applyBorder="1" applyAlignment="1">
      <alignment horizontal="left" vertical="top" wrapText="1"/>
    </xf>
    <xf numFmtId="0" fontId="45" fillId="0" borderId="9" xfId="203" applyFont="1" applyBorder="1" applyAlignment="1">
      <alignment horizontal="left" vertical="top" wrapText="1"/>
    </xf>
    <xf numFmtId="0" fontId="45" fillId="0" borderId="1" xfId="203" applyFont="1" applyBorder="1" applyAlignment="1">
      <alignment horizontal="left" vertical="top" wrapText="1"/>
    </xf>
    <xf numFmtId="0" fontId="45" fillId="0" borderId="2" xfId="203" applyFont="1" applyBorder="1" applyAlignment="1">
      <alignment horizontal="left" vertical="top" wrapText="1"/>
    </xf>
    <xf numFmtId="0" fontId="53" fillId="5" borderId="4" xfId="203" applyFont="1" applyFill="1" applyBorder="1" applyAlignment="1">
      <alignment horizontal="center" vertical="top" wrapText="1"/>
    </xf>
    <xf numFmtId="0" fontId="53" fillId="5" borderId="0" xfId="203" applyFont="1" applyFill="1" applyAlignment="1">
      <alignment horizontal="center" vertical="top"/>
    </xf>
    <xf numFmtId="0" fontId="53" fillId="5" borderId="5" xfId="203" applyFont="1" applyFill="1" applyBorder="1" applyAlignment="1">
      <alignment horizontal="center" vertical="top"/>
    </xf>
    <xf numFmtId="0" fontId="45" fillId="0" borderId="10" xfId="203" applyFont="1" applyBorder="1" applyAlignment="1">
      <alignment horizontal="left" vertical="top"/>
    </xf>
    <xf numFmtId="0" fontId="48" fillId="5" borderId="11" xfId="203" applyFont="1" applyFill="1" applyBorder="1" applyAlignment="1">
      <alignment horizontal="left" vertical="top" wrapText="1"/>
    </xf>
    <xf numFmtId="0" fontId="48" fillId="5" borderId="9" xfId="203" applyFont="1" applyFill="1" applyBorder="1" applyAlignment="1">
      <alignment horizontal="left" vertical="top" wrapText="1"/>
    </xf>
    <xf numFmtId="0" fontId="48" fillId="5" borderId="10" xfId="203" applyFont="1" applyFill="1" applyBorder="1" applyAlignment="1">
      <alignment horizontal="left" vertical="top" wrapText="1"/>
    </xf>
    <xf numFmtId="0" fontId="45" fillId="0" borderId="4" xfId="203" applyFont="1" applyBorder="1" applyAlignment="1">
      <alignment horizontal="center" vertical="top" wrapText="1"/>
    </xf>
    <xf numFmtId="0" fontId="45" fillId="0" borderId="23" xfId="203" applyFont="1" applyBorder="1" applyAlignment="1">
      <alignment horizontal="center" vertical="top" wrapText="1"/>
    </xf>
    <xf numFmtId="0" fontId="45" fillId="0" borderId="6" xfId="203" applyFont="1" applyBorder="1" applyAlignment="1">
      <alignment horizontal="center" vertical="top" wrapText="1"/>
    </xf>
    <xf numFmtId="0" fontId="45" fillId="0" borderId="26" xfId="203" applyFont="1" applyBorder="1" applyAlignment="1">
      <alignment horizontal="center" vertical="top" wrapText="1"/>
    </xf>
    <xf numFmtId="0" fontId="43" fillId="0" borderId="19" xfId="203" applyFont="1" applyBorder="1" applyAlignment="1">
      <alignment horizontal="center" vertical="top" wrapText="1"/>
    </xf>
    <xf numFmtId="0" fontId="43" fillId="0" borderId="0" xfId="203" applyFont="1" applyAlignment="1">
      <alignment horizontal="center" vertical="top" wrapText="1"/>
    </xf>
    <xf numFmtId="0" fontId="43" fillId="0" borderId="23" xfId="203" applyFont="1" applyBorder="1" applyAlignment="1">
      <alignment horizontal="center" vertical="top" wrapText="1"/>
    </xf>
    <xf numFmtId="0" fontId="43" fillId="0" borderId="25" xfId="203" applyFont="1" applyBorder="1" applyAlignment="1">
      <alignment horizontal="center" vertical="top" wrapText="1"/>
    </xf>
    <xf numFmtId="0" fontId="43" fillId="0" borderId="7" xfId="203" applyFont="1" applyBorder="1" applyAlignment="1">
      <alignment horizontal="center" vertical="top" wrapText="1"/>
    </xf>
    <xf numFmtId="0" fontId="43" fillId="0" borderId="26" xfId="203" applyFont="1" applyBorder="1" applyAlignment="1">
      <alignment horizontal="center" vertical="top" wrapText="1"/>
    </xf>
    <xf numFmtId="0" fontId="43" fillId="0" borderId="12" xfId="203" applyFont="1" applyBorder="1" applyAlignment="1">
      <alignment horizontal="center" vertical="top" wrapText="1"/>
    </xf>
    <xf numFmtId="0" fontId="45" fillId="0" borderId="15" xfId="203" applyFont="1" applyBorder="1" applyAlignment="1">
      <alignment horizontal="center" vertical="top" wrapText="1"/>
    </xf>
    <xf numFmtId="0" fontId="45" fillId="0" borderId="14" xfId="203" applyFont="1" applyBorder="1" applyAlignment="1">
      <alignment horizontal="center" vertical="top" wrapText="1"/>
    </xf>
    <xf numFmtId="0" fontId="45" fillId="0" borderId="16" xfId="203" applyFont="1" applyBorder="1" applyAlignment="1">
      <alignment horizontal="center" vertical="top" wrapText="1"/>
    </xf>
    <xf numFmtId="2" fontId="26" fillId="0" borderId="11" xfId="0" applyNumberFormat="1" applyFont="1" applyBorder="1" applyAlignment="1">
      <alignment horizontal="center"/>
    </xf>
    <xf numFmtId="2" fontId="26" fillId="0" borderId="10" xfId="0" applyNumberFormat="1" applyFont="1" applyBorder="1" applyAlignment="1">
      <alignment horizontal="center"/>
    </xf>
    <xf numFmtId="0" fontId="45" fillId="0" borderId="11" xfId="203" applyFont="1" applyBorder="1" applyAlignment="1">
      <alignment horizontal="center" wrapText="1"/>
    </xf>
    <xf numFmtId="0" fontId="45" fillId="0" borderId="9" xfId="203" applyFont="1" applyBorder="1" applyAlignment="1">
      <alignment horizontal="center" wrapText="1"/>
    </xf>
    <xf numFmtId="0" fontId="45" fillId="0" borderId="10" xfId="203" applyFont="1" applyBorder="1" applyAlignment="1">
      <alignment horizontal="center" wrapText="1"/>
    </xf>
    <xf numFmtId="2" fontId="26" fillId="0" borderId="9" xfId="0" applyNumberFormat="1" applyFont="1" applyBorder="1" applyAlignment="1">
      <alignment horizontal="center"/>
    </xf>
    <xf numFmtId="167" fontId="45" fillId="3" borderId="11" xfId="203" applyNumberFormat="1" applyFont="1" applyFill="1" applyBorder="1" applyAlignment="1">
      <alignment horizontal="center" wrapText="1"/>
    </xf>
    <xf numFmtId="0" fontId="45" fillId="3" borderId="9" xfId="203" applyFont="1" applyFill="1" applyBorder="1" applyAlignment="1">
      <alignment horizontal="center" wrapText="1"/>
    </xf>
    <xf numFmtId="0" fontId="45" fillId="3" borderId="10" xfId="203" applyFont="1" applyFill="1" applyBorder="1" applyAlignment="1">
      <alignment horizontal="center" wrapText="1"/>
    </xf>
    <xf numFmtId="0" fontId="45" fillId="3" borderId="11" xfId="203" applyFont="1" applyFill="1" applyBorder="1" applyAlignment="1">
      <alignment horizontal="center" wrapText="1"/>
    </xf>
    <xf numFmtId="2" fontId="45" fillId="15" borderId="11" xfId="203" applyNumberFormat="1" applyFont="1" applyFill="1" applyBorder="1" applyAlignment="1">
      <alignment horizontal="center" wrapText="1"/>
    </xf>
    <xf numFmtId="0" fontId="45" fillId="15" borderId="9" xfId="203" applyFont="1" applyFill="1" applyBorder="1" applyAlignment="1">
      <alignment horizontal="center" wrapText="1"/>
    </xf>
    <xf numFmtId="0" fontId="45" fillId="15" borderId="10" xfId="203" applyFont="1" applyFill="1" applyBorder="1" applyAlignment="1">
      <alignment horizontal="center" wrapText="1"/>
    </xf>
    <xf numFmtId="167" fontId="44" fillId="0" borderId="4" xfId="203" applyNumberFormat="1" applyFont="1" applyBorder="1" applyAlignment="1">
      <alignment horizontal="center" vertical="top" shrinkToFit="1"/>
    </xf>
    <xf numFmtId="167" fontId="44" fillId="0" borderId="23" xfId="203" applyNumberFormat="1" applyFont="1" applyBorder="1" applyAlignment="1">
      <alignment horizontal="center" vertical="top" shrinkToFit="1"/>
    </xf>
    <xf numFmtId="167" fontId="44" fillId="0" borderId="19" xfId="203" applyNumberFormat="1" applyFont="1" applyBorder="1" applyAlignment="1">
      <alignment horizontal="center" vertical="top" shrinkToFit="1"/>
    </xf>
    <xf numFmtId="167" fontId="44" fillId="0" borderId="0" xfId="203" applyNumberFormat="1" applyFont="1" applyAlignment="1">
      <alignment horizontal="center" vertical="top" shrinkToFit="1"/>
    </xf>
    <xf numFmtId="0" fontId="43" fillId="5" borderId="11" xfId="0" applyFont="1" applyFill="1" applyBorder="1" applyAlignment="1">
      <alignment horizontal="left" vertical="top" wrapText="1"/>
    </xf>
    <xf numFmtId="0" fontId="43" fillId="5" borderId="9" xfId="0" applyFont="1" applyFill="1" applyBorder="1" applyAlignment="1">
      <alignment horizontal="left" vertical="top" wrapText="1"/>
    </xf>
    <xf numFmtId="0" fontId="43" fillId="5" borderId="10" xfId="0" applyFont="1" applyFill="1" applyBorder="1" applyAlignment="1">
      <alignment horizontal="left" vertical="top" wrapText="1"/>
    </xf>
    <xf numFmtId="0" fontId="23" fillId="0" borderId="12" xfId="203" applyBorder="1" applyAlignment="1">
      <alignment horizontal="center" vertical="top"/>
    </xf>
    <xf numFmtId="0" fontId="23" fillId="0" borderId="12" xfId="203" applyBorder="1" applyAlignment="1">
      <alignment horizontal="center" vertical="top" wrapText="1"/>
    </xf>
    <xf numFmtId="0" fontId="7" fillId="0" borderId="12" xfId="0" applyFont="1" applyBorder="1" applyAlignment="1">
      <alignment horizontal="center" vertical="top" wrapText="1"/>
    </xf>
    <xf numFmtId="0" fontId="45" fillId="0" borderId="11" xfId="203" applyFont="1" applyBorder="1" applyAlignment="1">
      <alignment horizontal="center" vertical="top" wrapText="1"/>
    </xf>
    <xf numFmtId="0" fontId="45" fillId="0" borderId="9" xfId="203" applyFont="1" applyBorder="1" applyAlignment="1">
      <alignment horizontal="center" vertical="top" wrapText="1"/>
    </xf>
    <xf numFmtId="0" fontId="45" fillId="0" borderId="10" xfId="203" applyFont="1" applyBorder="1" applyAlignment="1">
      <alignment horizontal="center" vertical="top" wrapText="1"/>
    </xf>
    <xf numFmtId="0" fontId="23" fillId="0" borderId="11" xfId="203" applyBorder="1" applyAlignment="1">
      <alignment horizontal="center" vertical="top"/>
    </xf>
    <xf numFmtId="0" fontId="23" fillId="0" borderId="9" xfId="203" applyBorder="1" applyAlignment="1">
      <alignment horizontal="center" vertical="top"/>
    </xf>
    <xf numFmtId="0" fontId="23" fillId="0" borderId="10" xfId="203" applyBorder="1" applyAlignment="1">
      <alignment horizontal="center" vertical="top"/>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5" fillId="0" borderId="12" xfId="203" quotePrefix="1" applyFont="1" applyBorder="1" applyAlignment="1">
      <alignment horizontal="center" vertical="top" wrapText="1"/>
    </xf>
    <xf numFmtId="0" fontId="45" fillId="0" borderId="12" xfId="203" applyFont="1" applyBorder="1" applyAlignment="1">
      <alignment horizontal="center" vertical="top" wrapText="1"/>
    </xf>
    <xf numFmtId="0" fontId="48" fillId="5" borderId="4" xfId="203" applyFont="1" applyFill="1" applyBorder="1" applyAlignment="1">
      <alignment horizontal="left" vertical="top" wrapText="1"/>
    </xf>
    <xf numFmtId="0" fontId="48" fillId="5" borderId="0" xfId="203" applyFont="1" applyFill="1" applyAlignment="1">
      <alignment horizontal="left" vertical="top" wrapText="1"/>
    </xf>
    <xf numFmtId="0" fontId="48" fillId="5" borderId="5" xfId="203" applyFont="1" applyFill="1" applyBorder="1" applyAlignment="1">
      <alignment horizontal="left" vertical="top" wrapText="1"/>
    </xf>
    <xf numFmtId="0" fontId="49" fillId="5" borderId="6" xfId="203" applyFont="1" applyFill="1" applyBorder="1" applyAlignment="1">
      <alignment horizontal="left" vertical="top" wrapText="1"/>
    </xf>
    <xf numFmtId="0" fontId="49" fillId="5" borderId="7" xfId="203" applyFont="1" applyFill="1" applyBorder="1" applyAlignment="1">
      <alignment horizontal="left" vertical="top" wrapText="1"/>
    </xf>
    <xf numFmtId="0" fontId="49" fillId="5" borderId="8" xfId="203" applyFont="1" applyFill="1" applyBorder="1" applyAlignment="1">
      <alignment horizontal="left" vertical="top" wrapText="1"/>
    </xf>
    <xf numFmtId="0" fontId="44" fillId="0" borderId="12" xfId="203" applyFont="1" applyBorder="1" applyAlignment="1">
      <alignment horizontal="center" vertical="top" wrapText="1"/>
    </xf>
    <xf numFmtId="0" fontId="44" fillId="0" borderId="11" xfId="203" applyFont="1" applyBorder="1" applyAlignment="1">
      <alignment horizontal="center" vertical="top" wrapText="1"/>
    </xf>
    <xf numFmtId="0" fontId="44" fillId="0" borderId="9" xfId="203" applyFont="1" applyBorder="1" applyAlignment="1">
      <alignment horizontal="center" vertical="top" wrapText="1"/>
    </xf>
    <xf numFmtId="0" fontId="44" fillId="0" borderId="10" xfId="203" applyFont="1" applyBorder="1" applyAlignment="1">
      <alignment horizontal="center" vertical="top" wrapText="1"/>
    </xf>
    <xf numFmtId="0" fontId="44" fillId="0" borderId="12" xfId="203" applyFont="1" applyBorder="1" applyAlignment="1">
      <alignment vertical="top" wrapText="1"/>
    </xf>
    <xf numFmtId="0" fontId="0" fillId="0" borderId="12" xfId="0" applyBorder="1"/>
    <xf numFmtId="0" fontId="0" fillId="0" borderId="11" xfId="0" applyBorder="1" applyAlignment="1">
      <alignment horizontal="center"/>
    </xf>
    <xf numFmtId="0" fontId="0" fillId="0" borderId="10" xfId="0" applyBorder="1" applyAlignment="1">
      <alignment horizontal="center"/>
    </xf>
    <xf numFmtId="0" fontId="43" fillId="0" borderId="11" xfId="203" applyFont="1" applyBorder="1" applyAlignment="1">
      <alignment horizontal="center" vertical="top" wrapText="1"/>
    </xf>
    <xf numFmtId="0" fontId="43" fillId="0" borderId="9" xfId="203" applyFont="1" applyBorder="1" applyAlignment="1">
      <alignment horizontal="center" vertical="top" wrapText="1"/>
    </xf>
    <xf numFmtId="0" fontId="43" fillId="0" borderId="10" xfId="203" applyFont="1" applyBorder="1" applyAlignment="1">
      <alignment horizontal="center" vertical="top" wrapText="1"/>
    </xf>
    <xf numFmtId="167" fontId="44" fillId="0" borderId="12" xfId="203" applyNumberFormat="1" applyFont="1" applyBorder="1" applyAlignment="1">
      <alignment horizontal="center" vertical="top" shrinkToFit="1"/>
    </xf>
    <xf numFmtId="167" fontId="44" fillId="0" borderId="11" xfId="203" applyNumberFormat="1" applyFont="1" applyBorder="1" applyAlignment="1">
      <alignment horizontal="center" vertical="top" shrinkToFit="1"/>
    </xf>
    <xf numFmtId="167" fontId="44" fillId="0" borderId="9" xfId="203" applyNumberFormat="1" applyFont="1" applyBorder="1" applyAlignment="1">
      <alignment horizontal="center" vertical="top" shrinkToFit="1"/>
    </xf>
    <xf numFmtId="167" fontId="44" fillId="0" borderId="10" xfId="203" applyNumberFormat="1" applyFont="1" applyBorder="1" applyAlignment="1">
      <alignment horizontal="center" vertical="top" shrinkToFit="1"/>
    </xf>
    <xf numFmtId="167" fontId="44" fillId="15" borderId="12" xfId="203" applyNumberFormat="1" applyFont="1" applyFill="1" applyBorder="1" applyAlignment="1">
      <alignment horizontal="center" vertical="top" shrinkToFit="1"/>
    </xf>
    <xf numFmtId="0" fontId="44" fillId="0" borderId="12" xfId="203" applyFont="1" applyBorder="1" applyAlignment="1">
      <alignment horizontal="center" vertical="center" wrapText="1"/>
    </xf>
    <xf numFmtId="0" fontId="43" fillId="0" borderId="11" xfId="203" applyFont="1" applyBorder="1" applyAlignment="1">
      <alignment horizontal="center" vertical="center" wrapText="1"/>
    </xf>
    <xf numFmtId="0" fontId="43" fillId="0" borderId="10" xfId="203" applyFont="1" applyBorder="1" applyAlignment="1">
      <alignment horizontal="center" vertical="center" wrapText="1"/>
    </xf>
    <xf numFmtId="0" fontId="43" fillId="0" borderId="12" xfId="203" applyFont="1" applyBorder="1" applyAlignment="1">
      <alignment horizontal="center" vertical="center" wrapText="1"/>
    </xf>
    <xf numFmtId="0" fontId="45" fillId="0" borderId="12" xfId="203" applyFont="1" applyBorder="1" applyAlignment="1">
      <alignment horizontal="center" vertical="center" wrapText="1"/>
    </xf>
    <xf numFmtId="0" fontId="45" fillId="0" borderId="11" xfId="203" applyFont="1" applyBorder="1" applyAlignment="1">
      <alignment horizontal="center" vertical="center" wrapText="1"/>
    </xf>
    <xf numFmtId="0" fontId="45" fillId="0" borderId="10" xfId="203" applyFont="1" applyBorder="1" applyAlignment="1">
      <alignment horizontal="center" vertical="center" wrapText="1"/>
    </xf>
    <xf numFmtId="0" fontId="48" fillId="5" borderId="1" xfId="203" applyFont="1" applyFill="1" applyBorder="1" applyAlignment="1">
      <alignment horizontal="left" vertical="top" wrapText="1"/>
    </xf>
    <xf numFmtId="0" fontId="48" fillId="5" borderId="2" xfId="203" applyFont="1" applyFill="1" applyBorder="1" applyAlignment="1">
      <alignment horizontal="left" vertical="top" wrapText="1"/>
    </xf>
    <xf numFmtId="0" fontId="48" fillId="5" borderId="3" xfId="203" applyFont="1" applyFill="1" applyBorder="1" applyAlignment="1">
      <alignment horizontal="left" vertical="top" wrapText="1"/>
    </xf>
    <xf numFmtId="0" fontId="43" fillId="0" borderId="6" xfId="203" applyFont="1" applyBorder="1" applyAlignment="1">
      <alignment horizontal="center" vertical="center" wrapText="1"/>
    </xf>
    <xf numFmtId="0" fontId="43" fillId="0" borderId="8" xfId="203" applyFont="1" applyBorder="1" applyAlignment="1">
      <alignment horizontal="center" vertical="center" wrapText="1"/>
    </xf>
    <xf numFmtId="0" fontId="43" fillId="0" borderId="12" xfId="203" applyFont="1" applyBorder="1" applyAlignment="1">
      <alignment vertical="top" wrapText="1"/>
    </xf>
    <xf numFmtId="0" fontId="3" fillId="0" borderId="11" xfId="203" applyFont="1" applyBorder="1" applyAlignment="1">
      <alignment horizontal="center" vertical="top" wrapText="1"/>
    </xf>
    <xf numFmtId="0" fontId="3" fillId="0" borderId="9" xfId="203" applyFont="1" applyBorder="1" applyAlignment="1">
      <alignment horizontal="center" vertical="top" wrapText="1"/>
    </xf>
    <xf numFmtId="0" fontId="3" fillId="0" borderId="10" xfId="203" applyFont="1" applyBorder="1" applyAlignment="1">
      <alignment horizontal="center" vertical="top" wrapText="1"/>
    </xf>
    <xf numFmtId="0" fontId="43" fillId="0" borderId="21" xfId="203" applyFont="1" applyBorder="1" applyAlignment="1">
      <alignment horizontal="center" vertical="top" wrapText="1"/>
    </xf>
    <xf numFmtId="0" fontId="43" fillId="0" borderId="22" xfId="203" applyFont="1" applyBorder="1" applyAlignment="1">
      <alignment horizontal="center" vertical="top" wrapText="1"/>
    </xf>
    <xf numFmtId="0" fontId="43" fillId="0" borderId="58" xfId="203" applyFont="1" applyBorder="1" applyAlignment="1">
      <alignment horizontal="center" vertical="top" wrapText="1"/>
    </xf>
    <xf numFmtId="0" fontId="45" fillId="15" borderId="11" xfId="203" applyFont="1" applyFill="1" applyBorder="1" applyAlignment="1">
      <alignment horizontal="center" vertical="center" wrapText="1"/>
    </xf>
    <xf numFmtId="0" fontId="45" fillId="15" borderId="10" xfId="203" applyFont="1" applyFill="1" applyBorder="1" applyAlignment="1">
      <alignment horizontal="center" vertical="center" wrapText="1"/>
    </xf>
    <xf numFmtId="0" fontId="43" fillId="0" borderId="6" xfId="203" applyFont="1" applyBorder="1" applyAlignment="1">
      <alignment horizontal="center" vertical="top" wrapText="1"/>
    </xf>
    <xf numFmtId="0" fontId="43" fillId="0" borderId="8" xfId="203" applyFont="1" applyBorder="1" applyAlignment="1">
      <alignment horizontal="center" vertical="top" wrapText="1"/>
    </xf>
    <xf numFmtId="0" fontId="23" fillId="5" borderId="11" xfId="203" applyFill="1" applyBorder="1" applyAlignment="1">
      <alignment horizontal="left" vertical="top"/>
    </xf>
    <xf numFmtId="0" fontId="23" fillId="5" borderId="9" xfId="203" applyFill="1" applyBorder="1" applyAlignment="1">
      <alignment horizontal="left" vertical="top"/>
    </xf>
    <xf numFmtId="0" fontId="23" fillId="5" borderId="10" xfId="203" applyFill="1" applyBorder="1" applyAlignment="1">
      <alignment horizontal="left" vertical="top"/>
    </xf>
    <xf numFmtId="167" fontId="44" fillId="0" borderId="24" xfId="203" applyNumberFormat="1" applyFont="1" applyBorder="1" applyAlignment="1">
      <alignment horizontal="center" vertical="top" shrinkToFit="1"/>
    </xf>
    <xf numFmtId="0" fontId="0" fillId="0" borderId="0" xfId="0" applyAlignment="1">
      <alignment horizontal="left" wrapText="1"/>
    </xf>
    <xf numFmtId="0" fontId="0" fillId="0" borderId="0" xfId="0" applyAlignment="1">
      <alignment horizontal="left" vertical="center" wrapText="1"/>
    </xf>
    <xf numFmtId="0" fontId="20" fillId="0" borderId="0" xfId="0" applyFont="1" applyAlignment="1">
      <alignment horizontal="center" vertical="center"/>
    </xf>
    <xf numFmtId="0" fontId="0" fillId="0" borderId="0" xfId="0" applyAlignment="1">
      <alignment horizontal="left" vertical="center"/>
    </xf>
    <xf numFmtId="0" fontId="20" fillId="0" borderId="0" xfId="0" applyFont="1" applyAlignment="1">
      <alignment horizontal="left" vertical="center" wrapText="1"/>
    </xf>
  </cellXfs>
  <cellStyles count="235">
    <cellStyle name="Comma" xfId="1" builtinId="3"/>
    <cellStyle name="Comma 10" xfId="3" xr:uid="{00000000-0005-0000-0000-000001000000}"/>
    <cellStyle name="Comma 10 2" xfId="207" xr:uid="{00000000-0005-0000-0000-000002000000}"/>
    <cellStyle name="Comma 2" xfId="4" xr:uid="{00000000-0005-0000-0000-000003000000}"/>
    <cellStyle name="Comma 2 10" xfId="5" xr:uid="{00000000-0005-0000-0000-000004000000}"/>
    <cellStyle name="Comma 2 11" xfId="6" xr:uid="{00000000-0005-0000-0000-000005000000}"/>
    <cellStyle name="Comma 2 12" xfId="7" xr:uid="{00000000-0005-0000-0000-000006000000}"/>
    <cellStyle name="Comma 2 13" xfId="8" xr:uid="{00000000-0005-0000-0000-000007000000}"/>
    <cellStyle name="Comma 2 14" xfId="9" xr:uid="{00000000-0005-0000-0000-000008000000}"/>
    <cellStyle name="Comma 2 15" xfId="10" xr:uid="{00000000-0005-0000-0000-000009000000}"/>
    <cellStyle name="Comma 2 16" xfId="11" xr:uid="{00000000-0005-0000-0000-00000A000000}"/>
    <cellStyle name="Comma 2 17" xfId="12" xr:uid="{00000000-0005-0000-0000-00000B000000}"/>
    <cellStyle name="Comma 2 18" xfId="13" xr:uid="{00000000-0005-0000-0000-00000C000000}"/>
    <cellStyle name="Comma 2 19" xfId="14" xr:uid="{00000000-0005-0000-0000-00000D000000}"/>
    <cellStyle name="Comma 2 2" xfId="15" xr:uid="{00000000-0005-0000-0000-00000E000000}"/>
    <cellStyle name="Comma 2 2 10" xfId="16" xr:uid="{00000000-0005-0000-0000-00000F000000}"/>
    <cellStyle name="Comma 2 2 11" xfId="17" xr:uid="{00000000-0005-0000-0000-000010000000}"/>
    <cellStyle name="Comma 2 2 12" xfId="18" xr:uid="{00000000-0005-0000-0000-000011000000}"/>
    <cellStyle name="Comma 2 2 13" xfId="19" xr:uid="{00000000-0005-0000-0000-000012000000}"/>
    <cellStyle name="Comma 2 2 14" xfId="20" xr:uid="{00000000-0005-0000-0000-000013000000}"/>
    <cellStyle name="Comma 2 2 15" xfId="21" xr:uid="{00000000-0005-0000-0000-000014000000}"/>
    <cellStyle name="Comma 2 2 16" xfId="22" xr:uid="{00000000-0005-0000-0000-000015000000}"/>
    <cellStyle name="Comma 2 2 17" xfId="23" xr:uid="{00000000-0005-0000-0000-000016000000}"/>
    <cellStyle name="Comma 2 2 18" xfId="24" xr:uid="{00000000-0005-0000-0000-000017000000}"/>
    <cellStyle name="Comma 2 2 19" xfId="25" xr:uid="{00000000-0005-0000-0000-000018000000}"/>
    <cellStyle name="Comma 2 2 2" xfId="26" xr:uid="{00000000-0005-0000-0000-000019000000}"/>
    <cellStyle name="Comma 2 2 20" xfId="27" xr:uid="{00000000-0005-0000-0000-00001A000000}"/>
    <cellStyle name="Comma 2 2 21" xfId="28" xr:uid="{00000000-0005-0000-0000-00001B000000}"/>
    <cellStyle name="Comma 2 2 22" xfId="29" xr:uid="{00000000-0005-0000-0000-00001C000000}"/>
    <cellStyle name="Comma 2 2 23" xfId="30" xr:uid="{00000000-0005-0000-0000-00001D000000}"/>
    <cellStyle name="Comma 2 2 24" xfId="31" xr:uid="{00000000-0005-0000-0000-00001E000000}"/>
    <cellStyle name="Comma 2 2 25" xfId="32" xr:uid="{00000000-0005-0000-0000-00001F000000}"/>
    <cellStyle name="Comma 2 2 26" xfId="33" xr:uid="{00000000-0005-0000-0000-000020000000}"/>
    <cellStyle name="Comma 2 2 27" xfId="34" xr:uid="{00000000-0005-0000-0000-000021000000}"/>
    <cellStyle name="Comma 2 2 28" xfId="35" xr:uid="{00000000-0005-0000-0000-000022000000}"/>
    <cellStyle name="Comma 2 2 29" xfId="36" xr:uid="{00000000-0005-0000-0000-000023000000}"/>
    <cellStyle name="Comma 2 2 3" xfId="37" xr:uid="{00000000-0005-0000-0000-000024000000}"/>
    <cellStyle name="Comma 2 2 30" xfId="38" xr:uid="{00000000-0005-0000-0000-000025000000}"/>
    <cellStyle name="Comma 2 2 31" xfId="39" xr:uid="{00000000-0005-0000-0000-000026000000}"/>
    <cellStyle name="Comma 2 2 32" xfId="40" xr:uid="{00000000-0005-0000-0000-000027000000}"/>
    <cellStyle name="Comma 2 2 33" xfId="41" xr:uid="{00000000-0005-0000-0000-000028000000}"/>
    <cellStyle name="Comma 2 2 34" xfId="42" xr:uid="{00000000-0005-0000-0000-000029000000}"/>
    <cellStyle name="Comma 2 2 35" xfId="43" xr:uid="{00000000-0005-0000-0000-00002A000000}"/>
    <cellStyle name="Comma 2 2 36" xfId="44" xr:uid="{00000000-0005-0000-0000-00002B000000}"/>
    <cellStyle name="Comma 2 2 37" xfId="45" xr:uid="{00000000-0005-0000-0000-00002C000000}"/>
    <cellStyle name="Comma 2 2 38" xfId="46" xr:uid="{00000000-0005-0000-0000-00002D000000}"/>
    <cellStyle name="Comma 2 2 39" xfId="47" xr:uid="{00000000-0005-0000-0000-00002E000000}"/>
    <cellStyle name="Comma 2 2 4" xfId="48" xr:uid="{00000000-0005-0000-0000-00002F000000}"/>
    <cellStyle name="Comma 2 2 40" xfId="49" xr:uid="{00000000-0005-0000-0000-000030000000}"/>
    <cellStyle name="Comma 2 2 41" xfId="50" xr:uid="{00000000-0005-0000-0000-000031000000}"/>
    <cellStyle name="Comma 2 2 42" xfId="51" xr:uid="{00000000-0005-0000-0000-000032000000}"/>
    <cellStyle name="Comma 2 2 43" xfId="52" xr:uid="{00000000-0005-0000-0000-000033000000}"/>
    <cellStyle name="Comma 2 2 44" xfId="53" xr:uid="{00000000-0005-0000-0000-000034000000}"/>
    <cellStyle name="Comma 2 2 45" xfId="54" xr:uid="{00000000-0005-0000-0000-000035000000}"/>
    <cellStyle name="Comma 2 2 46" xfId="55" xr:uid="{00000000-0005-0000-0000-000036000000}"/>
    <cellStyle name="Comma 2 2 47" xfId="56" xr:uid="{00000000-0005-0000-0000-000037000000}"/>
    <cellStyle name="Comma 2 2 5" xfId="57" xr:uid="{00000000-0005-0000-0000-000038000000}"/>
    <cellStyle name="Comma 2 2 6" xfId="58" xr:uid="{00000000-0005-0000-0000-000039000000}"/>
    <cellStyle name="Comma 2 2 7" xfId="59" xr:uid="{00000000-0005-0000-0000-00003A000000}"/>
    <cellStyle name="Comma 2 2 8" xfId="60" xr:uid="{00000000-0005-0000-0000-00003B000000}"/>
    <cellStyle name="Comma 2 2 9" xfId="61" xr:uid="{00000000-0005-0000-0000-00003C000000}"/>
    <cellStyle name="Comma 2 20" xfId="62" xr:uid="{00000000-0005-0000-0000-00003D000000}"/>
    <cellStyle name="Comma 2 21" xfId="63" xr:uid="{00000000-0005-0000-0000-00003E000000}"/>
    <cellStyle name="Comma 2 22" xfId="64" xr:uid="{00000000-0005-0000-0000-00003F000000}"/>
    <cellStyle name="Comma 2 23" xfId="65" xr:uid="{00000000-0005-0000-0000-000040000000}"/>
    <cellStyle name="Comma 2 24" xfId="66" xr:uid="{00000000-0005-0000-0000-000041000000}"/>
    <cellStyle name="Comma 2 24 2" xfId="209" xr:uid="{00000000-0005-0000-0000-000042000000}"/>
    <cellStyle name="Comma 2 25" xfId="67" xr:uid="{00000000-0005-0000-0000-000043000000}"/>
    <cellStyle name="Comma 2 25 2" xfId="210" xr:uid="{00000000-0005-0000-0000-000044000000}"/>
    <cellStyle name="Comma 2 26" xfId="68" xr:uid="{00000000-0005-0000-0000-000045000000}"/>
    <cellStyle name="Comma 2 26 2" xfId="211" xr:uid="{00000000-0005-0000-0000-000046000000}"/>
    <cellStyle name="Comma 2 27" xfId="69" xr:uid="{00000000-0005-0000-0000-000047000000}"/>
    <cellStyle name="Comma 2 27 2" xfId="212" xr:uid="{00000000-0005-0000-0000-000048000000}"/>
    <cellStyle name="Comma 2 28" xfId="70" xr:uid="{00000000-0005-0000-0000-000049000000}"/>
    <cellStyle name="Comma 2 28 2" xfId="213" xr:uid="{00000000-0005-0000-0000-00004A000000}"/>
    <cellStyle name="Comma 2 29" xfId="71" xr:uid="{00000000-0005-0000-0000-00004B000000}"/>
    <cellStyle name="Comma 2 29 2" xfId="214" xr:uid="{00000000-0005-0000-0000-00004C000000}"/>
    <cellStyle name="Comma 2 3" xfId="72" xr:uid="{00000000-0005-0000-0000-00004D000000}"/>
    <cellStyle name="Comma 2 3 10" xfId="73" xr:uid="{00000000-0005-0000-0000-00004E000000}"/>
    <cellStyle name="Comma 2 3 11" xfId="74" xr:uid="{00000000-0005-0000-0000-00004F000000}"/>
    <cellStyle name="Comma 2 3 12" xfId="75" xr:uid="{00000000-0005-0000-0000-000050000000}"/>
    <cellStyle name="Comma 2 3 13" xfId="76" xr:uid="{00000000-0005-0000-0000-000051000000}"/>
    <cellStyle name="Comma 2 3 14" xfId="77" xr:uid="{00000000-0005-0000-0000-000052000000}"/>
    <cellStyle name="Comma 2 3 15" xfId="78" xr:uid="{00000000-0005-0000-0000-000053000000}"/>
    <cellStyle name="Comma 2 3 16" xfId="79" xr:uid="{00000000-0005-0000-0000-000054000000}"/>
    <cellStyle name="Comma 2 3 17" xfId="80" xr:uid="{00000000-0005-0000-0000-000055000000}"/>
    <cellStyle name="Comma 2 3 18" xfId="81" xr:uid="{00000000-0005-0000-0000-000056000000}"/>
    <cellStyle name="Comma 2 3 19" xfId="82" xr:uid="{00000000-0005-0000-0000-000057000000}"/>
    <cellStyle name="Comma 2 3 2" xfId="83" xr:uid="{00000000-0005-0000-0000-000058000000}"/>
    <cellStyle name="Comma 2 3 20" xfId="84" xr:uid="{00000000-0005-0000-0000-000059000000}"/>
    <cellStyle name="Comma 2 3 21" xfId="85" xr:uid="{00000000-0005-0000-0000-00005A000000}"/>
    <cellStyle name="Comma 2 3 22" xfId="86" xr:uid="{00000000-0005-0000-0000-00005B000000}"/>
    <cellStyle name="Comma 2 3 23" xfId="87" xr:uid="{00000000-0005-0000-0000-00005C000000}"/>
    <cellStyle name="Comma 2 3 24" xfId="88" xr:uid="{00000000-0005-0000-0000-00005D000000}"/>
    <cellStyle name="Comma 2 3 25" xfId="89" xr:uid="{00000000-0005-0000-0000-00005E000000}"/>
    <cellStyle name="Comma 2 3 26" xfId="90" xr:uid="{00000000-0005-0000-0000-00005F000000}"/>
    <cellStyle name="Comma 2 3 27" xfId="91" xr:uid="{00000000-0005-0000-0000-000060000000}"/>
    <cellStyle name="Comma 2 3 28" xfId="92" xr:uid="{00000000-0005-0000-0000-000061000000}"/>
    <cellStyle name="Comma 2 3 29" xfId="93" xr:uid="{00000000-0005-0000-0000-000062000000}"/>
    <cellStyle name="Comma 2 3 3" xfId="94" xr:uid="{00000000-0005-0000-0000-000063000000}"/>
    <cellStyle name="Comma 2 3 30" xfId="95" xr:uid="{00000000-0005-0000-0000-000064000000}"/>
    <cellStyle name="Comma 2 3 31" xfId="96" xr:uid="{00000000-0005-0000-0000-000065000000}"/>
    <cellStyle name="Comma 2 3 32" xfId="97" xr:uid="{00000000-0005-0000-0000-000066000000}"/>
    <cellStyle name="Comma 2 3 33" xfId="98" xr:uid="{00000000-0005-0000-0000-000067000000}"/>
    <cellStyle name="Comma 2 3 34" xfId="99" xr:uid="{00000000-0005-0000-0000-000068000000}"/>
    <cellStyle name="Comma 2 3 35" xfId="100" xr:uid="{00000000-0005-0000-0000-000069000000}"/>
    <cellStyle name="Comma 2 3 36" xfId="101" xr:uid="{00000000-0005-0000-0000-00006A000000}"/>
    <cellStyle name="Comma 2 3 37" xfId="102" xr:uid="{00000000-0005-0000-0000-00006B000000}"/>
    <cellStyle name="Comma 2 3 38" xfId="103" xr:uid="{00000000-0005-0000-0000-00006C000000}"/>
    <cellStyle name="Comma 2 3 39" xfId="104" xr:uid="{00000000-0005-0000-0000-00006D000000}"/>
    <cellStyle name="Comma 2 3 4" xfId="105" xr:uid="{00000000-0005-0000-0000-00006E000000}"/>
    <cellStyle name="Comma 2 3 40" xfId="106" xr:uid="{00000000-0005-0000-0000-00006F000000}"/>
    <cellStyle name="Comma 2 3 41" xfId="107" xr:uid="{00000000-0005-0000-0000-000070000000}"/>
    <cellStyle name="Comma 2 3 42" xfId="108" xr:uid="{00000000-0005-0000-0000-000071000000}"/>
    <cellStyle name="Comma 2 3 43" xfId="109" xr:uid="{00000000-0005-0000-0000-000072000000}"/>
    <cellStyle name="Comma 2 3 44" xfId="110" xr:uid="{00000000-0005-0000-0000-000073000000}"/>
    <cellStyle name="Comma 2 3 45" xfId="111" xr:uid="{00000000-0005-0000-0000-000074000000}"/>
    <cellStyle name="Comma 2 3 46" xfId="112" xr:uid="{00000000-0005-0000-0000-000075000000}"/>
    <cellStyle name="Comma 2 3 47" xfId="113" xr:uid="{00000000-0005-0000-0000-000076000000}"/>
    <cellStyle name="Comma 2 3 5" xfId="114" xr:uid="{00000000-0005-0000-0000-000077000000}"/>
    <cellStyle name="Comma 2 3 6" xfId="115" xr:uid="{00000000-0005-0000-0000-000078000000}"/>
    <cellStyle name="Comma 2 3 7" xfId="116" xr:uid="{00000000-0005-0000-0000-000079000000}"/>
    <cellStyle name="Comma 2 3 8" xfId="117" xr:uid="{00000000-0005-0000-0000-00007A000000}"/>
    <cellStyle name="Comma 2 3 9" xfId="118" xr:uid="{00000000-0005-0000-0000-00007B000000}"/>
    <cellStyle name="Comma 2 30" xfId="119" xr:uid="{00000000-0005-0000-0000-00007C000000}"/>
    <cellStyle name="Comma 2 30 2" xfId="215" xr:uid="{00000000-0005-0000-0000-00007D000000}"/>
    <cellStyle name="Comma 2 31" xfId="120" xr:uid="{00000000-0005-0000-0000-00007E000000}"/>
    <cellStyle name="Comma 2 31 2" xfId="216" xr:uid="{00000000-0005-0000-0000-00007F000000}"/>
    <cellStyle name="Comma 2 32" xfId="121" xr:uid="{00000000-0005-0000-0000-000080000000}"/>
    <cellStyle name="Comma 2 32 2" xfId="217" xr:uid="{00000000-0005-0000-0000-000081000000}"/>
    <cellStyle name="Comma 2 33" xfId="122" xr:uid="{00000000-0005-0000-0000-000082000000}"/>
    <cellStyle name="Comma 2 33 2" xfId="218" xr:uid="{00000000-0005-0000-0000-000083000000}"/>
    <cellStyle name="Comma 2 34" xfId="123" xr:uid="{00000000-0005-0000-0000-000084000000}"/>
    <cellStyle name="Comma 2 34 2" xfId="219" xr:uid="{00000000-0005-0000-0000-000085000000}"/>
    <cellStyle name="Comma 2 35" xfId="124" xr:uid="{00000000-0005-0000-0000-000086000000}"/>
    <cellStyle name="Comma 2 35 2" xfId="220" xr:uid="{00000000-0005-0000-0000-000087000000}"/>
    <cellStyle name="Comma 2 36" xfId="125" xr:uid="{00000000-0005-0000-0000-000088000000}"/>
    <cellStyle name="Comma 2 36 2" xfId="221" xr:uid="{00000000-0005-0000-0000-000089000000}"/>
    <cellStyle name="Comma 2 37" xfId="126" xr:uid="{00000000-0005-0000-0000-00008A000000}"/>
    <cellStyle name="Comma 2 37 2" xfId="222" xr:uid="{00000000-0005-0000-0000-00008B000000}"/>
    <cellStyle name="Comma 2 38" xfId="127" xr:uid="{00000000-0005-0000-0000-00008C000000}"/>
    <cellStyle name="Comma 2 38 2" xfId="223" xr:uid="{00000000-0005-0000-0000-00008D000000}"/>
    <cellStyle name="Comma 2 39" xfId="128" xr:uid="{00000000-0005-0000-0000-00008E000000}"/>
    <cellStyle name="Comma 2 39 2" xfId="224" xr:uid="{00000000-0005-0000-0000-00008F000000}"/>
    <cellStyle name="Comma 2 4" xfId="129" xr:uid="{00000000-0005-0000-0000-000090000000}"/>
    <cellStyle name="Comma 2 40" xfId="130" xr:uid="{00000000-0005-0000-0000-000091000000}"/>
    <cellStyle name="Comma 2 40 2" xfId="225" xr:uid="{00000000-0005-0000-0000-000092000000}"/>
    <cellStyle name="Comma 2 41" xfId="131" xr:uid="{00000000-0005-0000-0000-000093000000}"/>
    <cellStyle name="Comma 2 41 2" xfId="226" xr:uid="{00000000-0005-0000-0000-000094000000}"/>
    <cellStyle name="Comma 2 42" xfId="132" xr:uid="{00000000-0005-0000-0000-000095000000}"/>
    <cellStyle name="Comma 2 42 2" xfId="227" xr:uid="{00000000-0005-0000-0000-000096000000}"/>
    <cellStyle name="Comma 2 43" xfId="133" xr:uid="{00000000-0005-0000-0000-000097000000}"/>
    <cellStyle name="Comma 2 43 2" xfId="228" xr:uid="{00000000-0005-0000-0000-000098000000}"/>
    <cellStyle name="Comma 2 44" xfId="134" xr:uid="{00000000-0005-0000-0000-000099000000}"/>
    <cellStyle name="Comma 2 44 2" xfId="229" xr:uid="{00000000-0005-0000-0000-00009A000000}"/>
    <cellStyle name="Comma 2 45" xfId="135" xr:uid="{00000000-0005-0000-0000-00009B000000}"/>
    <cellStyle name="Comma 2 45 2" xfId="230" xr:uid="{00000000-0005-0000-0000-00009C000000}"/>
    <cellStyle name="Comma 2 46" xfId="136" xr:uid="{00000000-0005-0000-0000-00009D000000}"/>
    <cellStyle name="Comma 2 46 2" xfId="231" xr:uid="{00000000-0005-0000-0000-00009E000000}"/>
    <cellStyle name="Comma 2 47" xfId="137" xr:uid="{00000000-0005-0000-0000-00009F000000}"/>
    <cellStyle name="Comma 2 48" xfId="138" xr:uid="{00000000-0005-0000-0000-0000A0000000}"/>
    <cellStyle name="Comma 2 49" xfId="139" xr:uid="{00000000-0005-0000-0000-0000A1000000}"/>
    <cellStyle name="Comma 2 5" xfId="140" xr:uid="{00000000-0005-0000-0000-0000A2000000}"/>
    <cellStyle name="Comma 2 50" xfId="141" xr:uid="{00000000-0005-0000-0000-0000A3000000}"/>
    <cellStyle name="Comma 2 51" xfId="142" xr:uid="{00000000-0005-0000-0000-0000A4000000}"/>
    <cellStyle name="Comma 2 52" xfId="143" xr:uid="{00000000-0005-0000-0000-0000A5000000}"/>
    <cellStyle name="Comma 2 53" xfId="144" xr:uid="{00000000-0005-0000-0000-0000A6000000}"/>
    <cellStyle name="Comma 2 54" xfId="145" xr:uid="{00000000-0005-0000-0000-0000A7000000}"/>
    <cellStyle name="Comma 2 55" xfId="146" xr:uid="{00000000-0005-0000-0000-0000A8000000}"/>
    <cellStyle name="Comma 2 56" xfId="147" xr:uid="{00000000-0005-0000-0000-0000A9000000}"/>
    <cellStyle name="Comma 2 57" xfId="148" xr:uid="{00000000-0005-0000-0000-0000AA000000}"/>
    <cellStyle name="Comma 2 58" xfId="149" xr:uid="{00000000-0005-0000-0000-0000AB000000}"/>
    <cellStyle name="Comma 2 59" xfId="150" xr:uid="{00000000-0005-0000-0000-0000AC000000}"/>
    <cellStyle name="Comma 2 6" xfId="151" xr:uid="{00000000-0005-0000-0000-0000AD000000}"/>
    <cellStyle name="Comma 2 60" xfId="152" xr:uid="{00000000-0005-0000-0000-0000AE000000}"/>
    <cellStyle name="Comma 2 61" xfId="153" xr:uid="{00000000-0005-0000-0000-0000AF000000}"/>
    <cellStyle name="Comma 2 62" xfId="154" xr:uid="{00000000-0005-0000-0000-0000B0000000}"/>
    <cellStyle name="Comma 2 63" xfId="155" xr:uid="{00000000-0005-0000-0000-0000B1000000}"/>
    <cellStyle name="Comma 2 64" xfId="156" xr:uid="{00000000-0005-0000-0000-0000B2000000}"/>
    <cellStyle name="Comma 2 65" xfId="157" xr:uid="{00000000-0005-0000-0000-0000B3000000}"/>
    <cellStyle name="Comma 2 66" xfId="158" xr:uid="{00000000-0005-0000-0000-0000B4000000}"/>
    <cellStyle name="Comma 2 67" xfId="159" xr:uid="{00000000-0005-0000-0000-0000B5000000}"/>
    <cellStyle name="Comma 2 68" xfId="160" xr:uid="{00000000-0005-0000-0000-0000B6000000}"/>
    <cellStyle name="Comma 2 69" xfId="161" xr:uid="{00000000-0005-0000-0000-0000B7000000}"/>
    <cellStyle name="Comma 2 7" xfId="162" xr:uid="{00000000-0005-0000-0000-0000B8000000}"/>
    <cellStyle name="Comma 2 70" xfId="163" xr:uid="{00000000-0005-0000-0000-0000B9000000}"/>
    <cellStyle name="Comma 2 71" xfId="164" xr:uid="{00000000-0005-0000-0000-0000BA000000}"/>
    <cellStyle name="Comma 2 72" xfId="165" xr:uid="{00000000-0005-0000-0000-0000BB000000}"/>
    <cellStyle name="Comma 2 73" xfId="166" xr:uid="{00000000-0005-0000-0000-0000BC000000}"/>
    <cellStyle name="Comma 2 74" xfId="167" xr:uid="{00000000-0005-0000-0000-0000BD000000}"/>
    <cellStyle name="Comma 2 75" xfId="168" xr:uid="{00000000-0005-0000-0000-0000BE000000}"/>
    <cellStyle name="Comma 2 76" xfId="169" xr:uid="{00000000-0005-0000-0000-0000BF000000}"/>
    <cellStyle name="Comma 2 77" xfId="170" xr:uid="{00000000-0005-0000-0000-0000C0000000}"/>
    <cellStyle name="Comma 2 78" xfId="171" xr:uid="{00000000-0005-0000-0000-0000C1000000}"/>
    <cellStyle name="Comma 2 79" xfId="172" xr:uid="{00000000-0005-0000-0000-0000C2000000}"/>
    <cellStyle name="Comma 2 8" xfId="173" xr:uid="{00000000-0005-0000-0000-0000C3000000}"/>
    <cellStyle name="Comma 2 80" xfId="174" xr:uid="{00000000-0005-0000-0000-0000C4000000}"/>
    <cellStyle name="Comma 2 81" xfId="175" xr:uid="{00000000-0005-0000-0000-0000C5000000}"/>
    <cellStyle name="Comma 2 82" xfId="176" xr:uid="{00000000-0005-0000-0000-0000C6000000}"/>
    <cellStyle name="Comma 2 83" xfId="177" xr:uid="{00000000-0005-0000-0000-0000C7000000}"/>
    <cellStyle name="Comma 2 84" xfId="178" xr:uid="{00000000-0005-0000-0000-0000C8000000}"/>
    <cellStyle name="Comma 2 85" xfId="179" xr:uid="{00000000-0005-0000-0000-0000C9000000}"/>
    <cellStyle name="Comma 2 86" xfId="180" xr:uid="{00000000-0005-0000-0000-0000CA000000}"/>
    <cellStyle name="Comma 2 87" xfId="181" xr:uid="{00000000-0005-0000-0000-0000CB000000}"/>
    <cellStyle name="Comma 2 88" xfId="182" xr:uid="{00000000-0005-0000-0000-0000CC000000}"/>
    <cellStyle name="Comma 2 89" xfId="183" xr:uid="{00000000-0005-0000-0000-0000CD000000}"/>
    <cellStyle name="Comma 2 9" xfId="184" xr:uid="{00000000-0005-0000-0000-0000CE000000}"/>
    <cellStyle name="Comma 2 90" xfId="185" xr:uid="{00000000-0005-0000-0000-0000CF000000}"/>
    <cellStyle name="Comma 2 91" xfId="186" xr:uid="{00000000-0005-0000-0000-0000D0000000}"/>
    <cellStyle name="Comma 2 92" xfId="187" xr:uid="{00000000-0005-0000-0000-0000D1000000}"/>
    <cellStyle name="Comma 2 93" xfId="208" xr:uid="{00000000-0005-0000-0000-0000D2000000}"/>
    <cellStyle name="Comma 3" xfId="188" xr:uid="{00000000-0005-0000-0000-0000D3000000}"/>
    <cellStyle name="Comma 4" xfId="189" xr:uid="{00000000-0005-0000-0000-0000D4000000}"/>
    <cellStyle name="Comma 5" xfId="190" xr:uid="{00000000-0005-0000-0000-0000D5000000}"/>
    <cellStyle name="Comma 6" xfId="191" xr:uid="{00000000-0005-0000-0000-0000D6000000}"/>
    <cellStyle name="Comma 7" xfId="192" xr:uid="{00000000-0005-0000-0000-0000D7000000}"/>
    <cellStyle name="Comma 8" xfId="206" xr:uid="{00000000-0005-0000-0000-0000D8000000}"/>
    <cellStyle name="Hyperlink" xfId="2" builtinId="8"/>
    <cellStyle name="Normal" xfId="0" builtinId="0"/>
    <cellStyle name="Normal 12" xfId="193" xr:uid="{00000000-0005-0000-0000-0000DB000000}"/>
    <cellStyle name="Normal 2" xfId="194" xr:uid="{00000000-0005-0000-0000-0000DC000000}"/>
    <cellStyle name="Normal 2 2" xfId="195" xr:uid="{00000000-0005-0000-0000-0000DD000000}"/>
    <cellStyle name="Normal 2 2 2" xfId="233" xr:uid="{00000000-0005-0000-0000-0000DE000000}"/>
    <cellStyle name="Normal 2 3" xfId="202" xr:uid="{00000000-0005-0000-0000-0000DF000000}"/>
    <cellStyle name="Normal 2 4" xfId="204" xr:uid="{00000000-0005-0000-0000-0000E0000000}"/>
    <cellStyle name="Normal 2 4 2" xfId="205" xr:uid="{00000000-0005-0000-0000-0000E1000000}"/>
    <cellStyle name="Normal 2 4 3" xfId="232" xr:uid="{00000000-0005-0000-0000-0000E2000000}"/>
    <cellStyle name="Normal 2 4 3 2" xfId="234" xr:uid="{00000000-0005-0000-0000-0000E3000000}"/>
    <cellStyle name="Normal 3" xfId="196" xr:uid="{00000000-0005-0000-0000-0000E4000000}"/>
    <cellStyle name="Normal 3 2" xfId="203" xr:uid="{00000000-0005-0000-0000-0000E5000000}"/>
    <cellStyle name="Normal 4" xfId="197" xr:uid="{00000000-0005-0000-0000-0000E6000000}"/>
    <cellStyle name="Normal 5" xfId="198" xr:uid="{00000000-0005-0000-0000-0000E7000000}"/>
    <cellStyle name="Normal 6" xfId="199" xr:uid="{00000000-0005-0000-0000-0000E8000000}"/>
    <cellStyle name="Normal 7" xfId="200" xr:uid="{00000000-0005-0000-0000-0000E9000000}"/>
    <cellStyle name="Normal 8" xfId="201" xr:uid="{00000000-0005-0000-0000-0000E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new\1.d%20data\1.Our%20Clients\MOSC%20CONSOLIDATION\2022\MOSC%20CONSOLIDATION%202022\MOSC%20CONSOLIDATION%202022\MALANKARA%20ORTHODOX%20SYRIAN_Form%2026A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new\1.d%20data\1.Our%20Clients\MOSC%20CONSOLIDATION\2026\Format\Church%20Format\MOSC%20Church%20Format%20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new\1.d%20data\1.Our%20Clients\MOSC%20CONSOLIDATION\2025\MOSC%20FINANCIAL%20STATEMENTS%20FOR%202025\MOSC%20CHURCH%20%20FINANCIAL%20ACCOUNTS%20FOR%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S - Form 16A"/>
      <sheetName val="TDS_Detailed"/>
      <sheetName val="TDS 16A BF"/>
      <sheetName val="TCS"/>
      <sheetName val="TCS_Detailed"/>
      <sheetName val="TCS BF"/>
      <sheetName val="TDS - Form 16B, 16C, 16D"/>
      <sheetName val="TDS_Detailed (16B, 16C)"/>
      <sheetName val="TDS 16B BF"/>
      <sheetName val="Sheet10"/>
      <sheetName val="Sheet11"/>
      <sheetName val="Sheet12"/>
      <sheetName val="Sheet13"/>
      <sheetName val="Sheet14"/>
      <sheetName val="Sheet15"/>
      <sheetName val="INTER"/>
      <sheetName val="Enable Macros"/>
      <sheetName val="Hel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G8" t="str">
            <v>Business / Profession</v>
          </cell>
        </row>
        <row r="9">
          <cell r="G9" t="str">
            <v>Capital gains</v>
          </cell>
        </row>
        <row r="10">
          <cell r="G10" t="str">
            <v>House property</v>
          </cell>
        </row>
        <row r="11">
          <cell r="G11" t="str">
            <v>Other Sources</v>
          </cell>
        </row>
        <row r="12">
          <cell r="G12" t="str">
            <v>Voluntary Contributions</v>
          </cell>
        </row>
        <row r="13">
          <cell r="G13" t="str">
            <v>Income eligible u/s 11/12 (Sch. AI)</v>
          </cell>
        </row>
        <row r="14">
          <cell r="G14" t="str">
            <v>Exempt u/s 10 (23A), (24)</v>
          </cell>
        </row>
        <row r="15">
          <cell r="G15" t="str">
            <v>Income eligible u/s 10(23C) (iv) to (via) - (Sch. AI)</v>
          </cell>
        </row>
        <row r="16">
          <cell r="G16" t="str">
            <v>Exempt u/s 10(23C) (iiiab), (iiiac)</v>
          </cell>
        </row>
        <row r="17">
          <cell r="G17" t="str">
            <v>Exempt u/s 10(23C) (iiiad), (iiiae)</v>
          </cell>
        </row>
        <row r="18">
          <cell r="G18" t="str">
            <v>Exempt u/s 10 - Others clauses</v>
          </cell>
        </row>
        <row r="19">
          <cell r="G19" t="str">
            <v>NA (TDS u/s 194N)</v>
          </cell>
        </row>
      </sheetData>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Sheet"/>
      <sheetName val="Instructions"/>
      <sheetName val="R&amp;P 25"/>
      <sheetName val="R &amp; P Schedule "/>
      <sheetName val="R &amp; P sub Schedule."/>
      <sheetName val="IE"/>
      <sheetName val="I&amp;E SCHEDULES "/>
      <sheetName val="I&amp;E SUB SCHEDULES"/>
      <sheetName val="FA"/>
      <sheetName val="BS"/>
      <sheetName val="CONSOLIDATION BS Schedules"/>
      <sheetName val="NOTES TO ACCOUNTS "/>
      <sheetName val="Annexure 15"/>
      <sheetName val="10 B"/>
      <sheetName val="10B SUMMARY"/>
      <sheetName val="Form 10b Annex"/>
      <sheetName val="Form 10 B SCH"/>
      <sheetName val="Auditor Appointment Letter"/>
      <sheetName val="Church Total Income"/>
      <sheetName val="10B Annex 1"/>
      <sheetName val="10B Annex 2"/>
      <sheetName val="10B Annex 3"/>
      <sheetName val="10B Sch1"/>
      <sheetName val="10B Sch2"/>
      <sheetName val="10B Sch 3"/>
    </sheetNames>
    <sheetDataSet>
      <sheetData sheetId="0" refreshError="1"/>
      <sheetData sheetId="1" refreshError="1"/>
      <sheetData sheetId="2">
        <row r="7">
          <cell r="D7" t="str">
            <v>As at 31.03.2026</v>
          </cell>
          <cell r="E7" t="str">
            <v>As at 31.03.2025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amp;P Account"/>
      <sheetName val="Schedule 2600 2700"/>
      <sheetName val="I&amp;E Account"/>
      <sheetName val="Balance Sheet"/>
      <sheetName val="Fixed Assets"/>
      <sheetName val="SUMMARY R &amp;P"/>
      <sheetName val="SUMMARY I&amp;E"/>
      <sheetName val="LETTER TO AUDITORS"/>
      <sheetName val="Interchurch Accounts"/>
      <sheetName val="Anexure 13AA"/>
      <sheetName val="Annexure 15"/>
      <sheetName val="10 B"/>
      <sheetName val="10B Annex 1"/>
      <sheetName val="10B Annex 2"/>
      <sheetName val="10B Annex 3"/>
      <sheetName val="10B Sch1"/>
      <sheetName val="10B Sch 2"/>
      <sheetName val="10B Sch3"/>
      <sheetName val="Sheet1"/>
    </sheetNames>
    <sheetDataSet>
      <sheetData sheetId="0"/>
      <sheetData sheetId="1">
        <row r="3">
          <cell r="A3" t="str">
            <v xml:space="preserve">                                   CHURCH,</v>
          </cell>
        </row>
        <row r="397">
          <cell r="A397" t="str">
            <v>Place</v>
          </cell>
        </row>
        <row r="398">
          <cell r="A398" t="str">
            <v>Date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3"/>
  <sheetViews>
    <sheetView tabSelected="1" view="pageBreakPreview" topLeftCell="A37" zoomScaleNormal="100" zoomScaleSheetLayoutView="100" workbookViewId="0">
      <selection activeCell="A7" sqref="A7:B7"/>
    </sheetView>
  </sheetViews>
  <sheetFormatPr defaultRowHeight="14.4" x14ac:dyDescent="0.3"/>
  <cols>
    <col min="1" max="1" width="37.44140625" customWidth="1"/>
    <col min="2" max="2" width="45.109375" customWidth="1"/>
  </cols>
  <sheetData>
    <row r="1" spans="1:2" x14ac:dyDescent="0.3">
      <c r="A1" s="9"/>
      <c r="B1" s="15"/>
    </row>
    <row r="2" spans="1:2" ht="18" x14ac:dyDescent="0.35">
      <c r="A2" s="657" t="s">
        <v>94</v>
      </c>
      <c r="B2" s="658"/>
    </row>
    <row r="3" spans="1:2" ht="18" x14ac:dyDescent="0.35">
      <c r="A3" s="19" t="s">
        <v>95</v>
      </c>
      <c r="B3" s="18"/>
    </row>
    <row r="4" spans="1:2" x14ac:dyDescent="0.3">
      <c r="A4" s="8"/>
      <c r="B4" s="16"/>
    </row>
    <row r="5" spans="1:2" x14ac:dyDescent="0.3">
      <c r="A5" s="17" t="s">
        <v>96</v>
      </c>
      <c r="B5" s="14" t="s">
        <v>1414</v>
      </c>
    </row>
    <row r="6" spans="1:2" x14ac:dyDescent="0.3">
      <c r="A6" s="8"/>
      <c r="B6" s="16"/>
    </row>
    <row r="7" spans="1:2" x14ac:dyDescent="0.3">
      <c r="A7" s="659" t="s">
        <v>113</v>
      </c>
      <c r="B7" s="660"/>
    </row>
    <row r="8" spans="1:2" x14ac:dyDescent="0.3">
      <c r="A8" s="8"/>
      <c r="B8" s="16"/>
    </row>
    <row r="9" spans="1:2" x14ac:dyDescent="0.3">
      <c r="A9" s="17" t="s">
        <v>97</v>
      </c>
      <c r="B9" s="16" t="s">
        <v>114</v>
      </c>
    </row>
    <row r="10" spans="1:2" x14ac:dyDescent="0.3">
      <c r="A10" s="17"/>
      <c r="B10" s="16"/>
    </row>
    <row r="11" spans="1:2" x14ac:dyDescent="0.3">
      <c r="A11" s="17" t="s">
        <v>98</v>
      </c>
      <c r="B11" s="16"/>
    </row>
    <row r="12" spans="1:2" x14ac:dyDescent="0.3">
      <c r="A12" s="8" t="s">
        <v>1272</v>
      </c>
      <c r="B12" s="16" t="s">
        <v>1427</v>
      </c>
    </row>
    <row r="13" spans="1:2" x14ac:dyDescent="0.3">
      <c r="A13" s="559" t="s">
        <v>1271</v>
      </c>
      <c r="B13" s="16" t="s">
        <v>1426</v>
      </c>
    </row>
    <row r="14" spans="1:2" x14ac:dyDescent="0.3">
      <c r="A14" s="17" t="s">
        <v>99</v>
      </c>
      <c r="B14" s="16"/>
    </row>
    <row r="15" spans="1:2" x14ac:dyDescent="0.3">
      <c r="A15" s="17"/>
      <c r="B15" s="16"/>
    </row>
    <row r="16" spans="1:2" x14ac:dyDescent="0.3">
      <c r="A16" s="17" t="s">
        <v>100</v>
      </c>
      <c r="B16" s="16"/>
    </row>
    <row r="17" spans="1:2" x14ac:dyDescent="0.3">
      <c r="A17" s="17"/>
      <c r="B17" s="16"/>
    </row>
    <row r="18" spans="1:2" x14ac:dyDescent="0.3">
      <c r="A18" s="17" t="s">
        <v>101</v>
      </c>
      <c r="B18" s="20" t="s">
        <v>102</v>
      </c>
    </row>
    <row r="19" spans="1:2" x14ac:dyDescent="0.3">
      <c r="A19" s="17"/>
      <c r="B19" s="16"/>
    </row>
    <row r="20" spans="1:2" x14ac:dyDescent="0.3">
      <c r="A20" s="17" t="s">
        <v>103</v>
      </c>
      <c r="B20" s="583" t="s">
        <v>1423</v>
      </c>
    </row>
    <row r="21" spans="1:2" x14ac:dyDescent="0.3">
      <c r="A21" s="17"/>
      <c r="B21" s="16"/>
    </row>
    <row r="22" spans="1:2" x14ac:dyDescent="0.3">
      <c r="A22" s="17" t="s">
        <v>104</v>
      </c>
      <c r="B22" s="16"/>
    </row>
    <row r="23" spans="1:2" x14ac:dyDescent="0.3">
      <c r="A23" s="17"/>
      <c r="B23" s="16"/>
    </row>
    <row r="24" spans="1:2" x14ac:dyDescent="0.3">
      <c r="A24" s="17" t="s">
        <v>105</v>
      </c>
      <c r="B24" s="16"/>
    </row>
    <row r="25" spans="1:2" x14ac:dyDescent="0.3">
      <c r="A25" s="17"/>
      <c r="B25" s="16"/>
    </row>
    <row r="26" spans="1:2" x14ac:dyDescent="0.3">
      <c r="A26" s="17" t="s">
        <v>106</v>
      </c>
      <c r="B26" s="16"/>
    </row>
    <row r="27" spans="1:2" x14ac:dyDescent="0.3">
      <c r="A27" s="17"/>
      <c r="B27" s="16"/>
    </row>
    <row r="28" spans="1:2" x14ac:dyDescent="0.3">
      <c r="A28" s="17" t="s">
        <v>107</v>
      </c>
      <c r="B28" s="16"/>
    </row>
    <row r="29" spans="1:2" x14ac:dyDescent="0.3">
      <c r="A29" s="17" t="s">
        <v>108</v>
      </c>
      <c r="B29" s="16"/>
    </row>
    <row r="30" spans="1:2" x14ac:dyDescent="0.3">
      <c r="A30" s="17" t="s">
        <v>109</v>
      </c>
      <c r="B30" s="16"/>
    </row>
    <row r="31" spans="1:2" x14ac:dyDescent="0.3">
      <c r="A31" s="17" t="s">
        <v>110</v>
      </c>
      <c r="B31" s="16"/>
    </row>
    <row r="32" spans="1:2" x14ac:dyDescent="0.3">
      <c r="A32" s="17"/>
      <c r="B32" s="16"/>
    </row>
    <row r="33" spans="1:2" x14ac:dyDescent="0.3">
      <c r="A33" s="17" t="s">
        <v>111</v>
      </c>
      <c r="B33" s="16"/>
    </row>
    <row r="34" spans="1:2" x14ac:dyDescent="0.3">
      <c r="A34" s="21" t="s">
        <v>112</v>
      </c>
      <c r="B34" s="16"/>
    </row>
    <row r="35" spans="1:2" x14ac:dyDescent="0.3">
      <c r="A35" s="8" t="s">
        <v>1250</v>
      </c>
      <c r="B35" s="16" t="s">
        <v>1420</v>
      </c>
    </row>
    <row r="36" spans="1:2" x14ac:dyDescent="0.3">
      <c r="A36" s="8" t="s">
        <v>1251</v>
      </c>
      <c r="B36" s="16" t="s">
        <v>1252</v>
      </c>
    </row>
    <row r="37" spans="1:2" x14ac:dyDescent="0.3">
      <c r="A37" s="8" t="s">
        <v>1253</v>
      </c>
      <c r="B37" s="16" t="s">
        <v>1419</v>
      </c>
    </row>
    <row r="38" spans="1:2" x14ac:dyDescent="0.3">
      <c r="A38" s="8" t="s">
        <v>1425</v>
      </c>
      <c r="B38" s="16" t="s">
        <v>1254</v>
      </c>
    </row>
    <row r="39" spans="1:2" x14ac:dyDescent="0.3">
      <c r="A39" s="8" t="s">
        <v>1255</v>
      </c>
      <c r="B39" s="16" t="s">
        <v>1254</v>
      </c>
    </row>
    <row r="40" spans="1:2" x14ac:dyDescent="0.3">
      <c r="A40" s="8" t="s">
        <v>97</v>
      </c>
      <c r="B40" s="16"/>
    </row>
    <row r="41" spans="1:2" x14ac:dyDescent="0.3">
      <c r="A41" s="21" t="s">
        <v>112</v>
      </c>
      <c r="B41" s="16"/>
    </row>
    <row r="42" spans="1:2" x14ac:dyDescent="0.3">
      <c r="A42" s="8" t="s">
        <v>1256</v>
      </c>
      <c r="B42" s="584"/>
    </row>
    <row r="43" spans="1:2" x14ac:dyDescent="0.3">
      <c r="A43" s="8" t="s">
        <v>1257</v>
      </c>
      <c r="B43" s="585"/>
    </row>
    <row r="44" spans="1:2" x14ac:dyDescent="0.3">
      <c r="A44" s="8" t="s">
        <v>1258</v>
      </c>
      <c r="B44" s="16"/>
    </row>
    <row r="45" spans="1:2" x14ac:dyDescent="0.3">
      <c r="A45" s="8" t="s">
        <v>1424</v>
      </c>
      <c r="B45" s="16" t="s">
        <v>1264</v>
      </c>
    </row>
    <row r="46" spans="1:2" x14ac:dyDescent="0.3">
      <c r="A46" s="8"/>
      <c r="B46" s="16" t="s">
        <v>1265</v>
      </c>
    </row>
    <row r="47" spans="1:2" x14ac:dyDescent="0.3">
      <c r="A47" s="8"/>
      <c r="B47" s="16" t="s">
        <v>1266</v>
      </c>
    </row>
    <row r="48" spans="1:2" x14ac:dyDescent="0.3">
      <c r="A48" s="572"/>
      <c r="B48" s="480" t="s">
        <v>1267</v>
      </c>
    </row>
    <row r="51" spans="1:1" x14ac:dyDescent="0.3">
      <c r="A51" t="s">
        <v>1421</v>
      </c>
    </row>
    <row r="53" spans="1:1" x14ac:dyDescent="0.3">
      <c r="A53" t="s">
        <v>1422</v>
      </c>
    </row>
  </sheetData>
  <mergeCells count="2">
    <mergeCell ref="A2:B2"/>
    <mergeCell ref="A7:B7"/>
  </mergeCells>
  <printOptions horizontalCentered="1"/>
  <pageMargins left="0.7" right="0.7" top="0.75" bottom="0.75" header="0.3" footer="0.3"/>
  <pageSetup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G60"/>
  <sheetViews>
    <sheetView view="pageBreakPreview" topLeftCell="A16" zoomScale="115" zoomScaleNormal="100" zoomScaleSheetLayoutView="115" workbookViewId="0">
      <selection activeCell="D10" sqref="D10"/>
    </sheetView>
  </sheetViews>
  <sheetFormatPr defaultRowHeight="14.4" x14ac:dyDescent="0.3"/>
  <cols>
    <col min="1" max="1" width="2.88671875" customWidth="1"/>
    <col min="2" max="2" width="37.44140625" bestFit="1" customWidth="1"/>
    <col min="3" max="3" width="5.44140625" bestFit="1" customWidth="1"/>
    <col min="4" max="4" width="19.44140625" bestFit="1" customWidth="1"/>
    <col min="5" max="5" width="5" bestFit="1" customWidth="1"/>
    <col min="6" max="6" width="18.109375" customWidth="1"/>
    <col min="7" max="7" width="15.44140625" bestFit="1" customWidth="1"/>
  </cols>
  <sheetData>
    <row r="1" spans="1:6" ht="16.2" x14ac:dyDescent="0.35">
      <c r="A1" s="711" t="s">
        <v>553</v>
      </c>
      <c r="B1" s="712"/>
      <c r="C1" s="712"/>
      <c r="D1" s="712"/>
      <c r="E1" s="712"/>
      <c r="F1" s="713"/>
    </row>
    <row r="2" spans="1:6" ht="15" x14ac:dyDescent="0.35">
      <c r="A2" s="714" t="str">
        <f>DataSheet!B5</f>
        <v>NAME OF THE INSTITUTION</v>
      </c>
      <c r="B2" s="715"/>
      <c r="C2" s="715"/>
      <c r="D2" s="715"/>
      <c r="E2" s="715"/>
      <c r="F2" s="716"/>
    </row>
    <row r="3" spans="1:6" ht="15" x14ac:dyDescent="0.35">
      <c r="A3" s="714" t="str">
        <f>DataSheet!B9</f>
        <v>Address of the  Institution</v>
      </c>
      <c r="B3" s="715"/>
      <c r="C3" s="715"/>
      <c r="D3" s="715"/>
      <c r="E3" s="715"/>
      <c r="F3" s="716"/>
    </row>
    <row r="4" spans="1:6" ht="15" x14ac:dyDescent="0.35">
      <c r="A4" s="714" t="str">
        <f>DataSheet!A7</f>
        <v>An Institution under         Schedule of   MALANKARA ORTHODOX SYRIAN CHURCH</v>
      </c>
      <c r="B4" s="715"/>
      <c r="C4" s="715"/>
      <c r="D4" s="715"/>
      <c r="E4" s="715"/>
      <c r="F4" s="716"/>
    </row>
    <row r="5" spans="1:6" ht="15" x14ac:dyDescent="0.35">
      <c r="A5" s="714" t="s">
        <v>591</v>
      </c>
      <c r="B5" s="715"/>
      <c r="C5" s="715"/>
      <c r="D5" s="715"/>
      <c r="E5" s="715"/>
      <c r="F5" s="716"/>
    </row>
    <row r="6" spans="1:6" ht="15" x14ac:dyDescent="0.35">
      <c r="A6" s="599"/>
      <c r="B6" s="600"/>
      <c r="C6" s="601"/>
      <c r="D6" s="717" t="s">
        <v>554</v>
      </c>
      <c r="E6" s="718"/>
      <c r="F6" s="719"/>
    </row>
    <row r="7" spans="1:6" ht="15" x14ac:dyDescent="0.35">
      <c r="A7" s="602"/>
      <c r="B7" s="217" t="s">
        <v>0</v>
      </c>
      <c r="C7" s="218" t="s">
        <v>534</v>
      </c>
      <c r="D7" s="219" t="s">
        <v>592</v>
      </c>
      <c r="E7" s="220"/>
      <c r="F7" s="603" t="s">
        <v>555</v>
      </c>
    </row>
    <row r="8" spans="1:6" ht="15" x14ac:dyDescent="0.35">
      <c r="A8" s="604" t="s">
        <v>385</v>
      </c>
      <c r="B8" s="221" t="s">
        <v>556</v>
      </c>
      <c r="C8" s="222"/>
      <c r="D8" s="223"/>
      <c r="E8" s="224"/>
      <c r="F8" s="605"/>
    </row>
    <row r="9" spans="1:6" ht="15" x14ac:dyDescent="0.35">
      <c r="A9" s="604">
        <v>1</v>
      </c>
      <c r="B9" s="225" t="s">
        <v>557</v>
      </c>
      <c r="C9" s="226" t="s">
        <v>682</v>
      </c>
      <c r="D9" s="227">
        <f>'CONSOLIDATION BS Schedules'!E30</f>
        <v>0</v>
      </c>
      <c r="E9" s="228"/>
      <c r="F9" s="606">
        <f>'CONSOLIDATION BS Schedules'!F30</f>
        <v>0</v>
      </c>
    </row>
    <row r="10" spans="1:6" ht="15" x14ac:dyDescent="0.35">
      <c r="A10" s="607" t="s">
        <v>214</v>
      </c>
      <c r="B10" s="229" t="s">
        <v>558</v>
      </c>
      <c r="C10" s="601"/>
      <c r="D10" s="230"/>
      <c r="E10" s="231"/>
      <c r="F10" s="606"/>
    </row>
    <row r="11" spans="1:6" ht="15" x14ac:dyDescent="0.35">
      <c r="A11" s="607" t="s">
        <v>535</v>
      </c>
      <c r="B11" s="229" t="s">
        <v>559</v>
      </c>
      <c r="C11" s="226"/>
      <c r="D11" s="230"/>
      <c r="E11" s="231"/>
      <c r="F11" s="606"/>
    </row>
    <row r="12" spans="1:6" ht="15" x14ac:dyDescent="0.35">
      <c r="A12" s="607"/>
      <c r="B12" s="232"/>
      <c r="C12" s="226"/>
      <c r="D12" s="233">
        <f>D9</f>
        <v>0</v>
      </c>
      <c r="E12" s="234"/>
      <c r="F12" s="608">
        <f>F9</f>
        <v>0</v>
      </c>
    </row>
    <row r="13" spans="1:6" ht="15" x14ac:dyDescent="0.35">
      <c r="A13" s="604">
        <v>2</v>
      </c>
      <c r="B13" s="225" t="s">
        <v>560</v>
      </c>
      <c r="C13" s="226"/>
      <c r="D13" s="235"/>
      <c r="E13" s="234"/>
      <c r="F13" s="609"/>
    </row>
    <row r="14" spans="1:6" ht="15" x14ac:dyDescent="0.35">
      <c r="A14" s="607" t="s">
        <v>214</v>
      </c>
      <c r="B14" s="232" t="s">
        <v>561</v>
      </c>
      <c r="C14" s="226" t="s">
        <v>683</v>
      </c>
      <c r="D14" s="230">
        <f>'CONSOLIDATION BS Schedules'!E40</f>
        <v>0</v>
      </c>
      <c r="E14" s="231"/>
      <c r="F14" s="606">
        <f>'CONSOLIDATION BS Schedules'!F40</f>
        <v>0</v>
      </c>
    </row>
    <row r="15" spans="1:6" ht="15" x14ac:dyDescent="0.35">
      <c r="A15" s="607" t="s">
        <v>535</v>
      </c>
      <c r="B15" s="232" t="s">
        <v>562</v>
      </c>
      <c r="C15" s="226" t="s">
        <v>684</v>
      </c>
      <c r="D15" s="236">
        <f>'CONSOLIDATION BS Schedules'!E45</f>
        <v>0</v>
      </c>
      <c r="E15" s="237"/>
      <c r="F15" s="610">
        <f>'CONSOLIDATION BS Schedules'!F45</f>
        <v>0</v>
      </c>
    </row>
    <row r="16" spans="1:6" ht="15" x14ac:dyDescent="0.35">
      <c r="A16" s="607" t="s">
        <v>537</v>
      </c>
      <c r="B16" s="232" t="s">
        <v>563</v>
      </c>
      <c r="C16" s="226" t="s">
        <v>685</v>
      </c>
      <c r="D16" s="236">
        <f>'CONSOLIDATION BS Schedules'!E51</f>
        <v>0</v>
      </c>
      <c r="E16" s="237"/>
      <c r="F16" s="610">
        <f>'CONSOLIDATION BS Schedules'!F51</f>
        <v>0</v>
      </c>
    </row>
    <row r="17" spans="1:6" ht="15" x14ac:dyDescent="0.35">
      <c r="A17" s="607"/>
      <c r="B17" s="232"/>
      <c r="C17" s="226"/>
      <c r="D17" s="233">
        <f>SUM(D14:D16)</f>
        <v>0</v>
      </c>
      <c r="E17" s="234"/>
      <c r="F17" s="608">
        <f>SUM(F14:F16)</f>
        <v>0</v>
      </c>
    </row>
    <row r="18" spans="1:6" ht="15" x14ac:dyDescent="0.35">
      <c r="A18" s="604">
        <v>3</v>
      </c>
      <c r="B18" s="225" t="s">
        <v>564</v>
      </c>
      <c r="C18" s="226"/>
      <c r="D18" s="236"/>
      <c r="E18" s="237"/>
      <c r="F18" s="610"/>
    </row>
    <row r="19" spans="1:6" ht="15" x14ac:dyDescent="0.35">
      <c r="A19" s="607" t="s">
        <v>214</v>
      </c>
      <c r="B19" s="232" t="s">
        <v>565</v>
      </c>
      <c r="C19" s="226" t="s">
        <v>686</v>
      </c>
      <c r="D19" s="236">
        <f>'CONSOLIDATION BS Schedules'!E60</f>
        <v>0</v>
      </c>
      <c r="E19" s="237"/>
      <c r="F19" s="610">
        <f>'CONSOLIDATION BS Schedules'!F60</f>
        <v>0</v>
      </c>
    </row>
    <row r="20" spans="1:6" ht="15" x14ac:dyDescent="0.35">
      <c r="A20" s="607" t="s">
        <v>535</v>
      </c>
      <c r="B20" s="232" t="s">
        <v>566</v>
      </c>
      <c r="C20" s="601" t="s">
        <v>687</v>
      </c>
      <c r="D20" s="236">
        <f>'CONSOLIDATION BS Schedules'!E71</f>
        <v>0</v>
      </c>
      <c r="E20" s="237"/>
      <c r="F20" s="610">
        <f>'CONSOLIDATION BS Schedules'!F71</f>
        <v>0</v>
      </c>
    </row>
    <row r="21" spans="1:6" ht="15" x14ac:dyDescent="0.35">
      <c r="A21" s="607" t="s">
        <v>537</v>
      </c>
      <c r="B21" s="232" t="s">
        <v>567</v>
      </c>
      <c r="C21" s="601" t="s">
        <v>688</v>
      </c>
      <c r="D21" s="236">
        <f>'CONSOLIDATION BS Schedules'!E82</f>
        <v>0</v>
      </c>
      <c r="E21" s="237"/>
      <c r="F21" s="610">
        <f>'CONSOLIDATION BS Schedules'!F82</f>
        <v>0</v>
      </c>
    </row>
    <row r="22" spans="1:6" ht="15" x14ac:dyDescent="0.35">
      <c r="A22" s="607" t="s">
        <v>537</v>
      </c>
      <c r="B22" s="232" t="s">
        <v>568</v>
      </c>
      <c r="C22" s="226" t="s">
        <v>689</v>
      </c>
      <c r="D22" s="236">
        <f>'CONSOLIDATION BS Schedules'!E93</f>
        <v>0</v>
      </c>
      <c r="E22" s="237"/>
      <c r="F22" s="610">
        <f>'CONSOLIDATION BS Schedules'!F93</f>
        <v>0</v>
      </c>
    </row>
    <row r="23" spans="1:6" ht="15" x14ac:dyDescent="0.35">
      <c r="A23" s="607" t="s">
        <v>538</v>
      </c>
      <c r="B23" s="232" t="s">
        <v>569</v>
      </c>
      <c r="C23" s="226" t="s">
        <v>690</v>
      </c>
      <c r="D23" s="236">
        <f>'CONSOLIDATION BS Schedules'!E100</f>
        <v>0</v>
      </c>
      <c r="E23" s="237"/>
      <c r="F23" s="610">
        <f>'CONSOLIDATION BS Schedules'!F100</f>
        <v>0</v>
      </c>
    </row>
    <row r="24" spans="1:6" ht="15" x14ac:dyDescent="0.35">
      <c r="A24" s="607"/>
      <c r="B24" s="232"/>
      <c r="C24" s="226"/>
      <c r="D24" s="238">
        <f>SUM(D19:D23)</f>
        <v>0</v>
      </c>
      <c r="E24" s="237"/>
      <c r="F24" s="611">
        <f>SUM(F19:F23)</f>
        <v>0</v>
      </c>
    </row>
    <row r="25" spans="1:6" ht="15.6" thickBot="1" x14ac:dyDescent="0.4">
      <c r="A25" s="607"/>
      <c r="B25" s="225" t="s">
        <v>1</v>
      </c>
      <c r="C25" s="226"/>
      <c r="D25" s="239">
        <f>D12+D17+D24</f>
        <v>0</v>
      </c>
      <c r="E25" s="240"/>
      <c r="F25" s="612">
        <f>F12+F17+F24</f>
        <v>0</v>
      </c>
    </row>
    <row r="26" spans="1:6" ht="15.6" thickTop="1" x14ac:dyDescent="0.35">
      <c r="A26" s="607"/>
      <c r="B26" s="232"/>
      <c r="C26" s="226"/>
      <c r="D26" s="241"/>
      <c r="E26" s="234"/>
      <c r="F26" s="613"/>
    </row>
    <row r="27" spans="1:6" ht="15" x14ac:dyDescent="0.35">
      <c r="A27" s="604" t="s">
        <v>386</v>
      </c>
      <c r="B27" s="225" t="s">
        <v>570</v>
      </c>
      <c r="C27" s="226"/>
      <c r="D27" s="235"/>
      <c r="E27" s="234"/>
      <c r="F27" s="609"/>
    </row>
    <row r="28" spans="1:6" ht="15" x14ac:dyDescent="0.35">
      <c r="A28" s="604">
        <v>1</v>
      </c>
      <c r="B28" s="242" t="s">
        <v>571</v>
      </c>
      <c r="C28" s="226"/>
      <c r="D28" s="235"/>
      <c r="E28" s="234"/>
      <c r="F28" s="609"/>
    </row>
    <row r="29" spans="1:6" ht="28.8" x14ac:dyDescent="0.35">
      <c r="A29" s="607" t="s">
        <v>214</v>
      </c>
      <c r="B29" s="248" t="s">
        <v>587</v>
      </c>
      <c r="C29" s="226"/>
      <c r="D29" s="235"/>
      <c r="E29" s="234"/>
      <c r="F29" s="609"/>
    </row>
    <row r="30" spans="1:6" ht="15" x14ac:dyDescent="0.35">
      <c r="A30" s="614" t="s">
        <v>208</v>
      </c>
      <c r="B30" s="194" t="s">
        <v>572</v>
      </c>
      <c r="C30" s="189" t="s">
        <v>1307</v>
      </c>
      <c r="D30" s="469">
        <f>FA!L47</f>
        <v>0</v>
      </c>
      <c r="E30" s="470"/>
      <c r="F30" s="615">
        <f>FA!M47</f>
        <v>0</v>
      </c>
    </row>
    <row r="31" spans="1:6" ht="15" x14ac:dyDescent="0.35">
      <c r="A31" s="616" t="s">
        <v>210</v>
      </c>
      <c r="B31" s="194" t="s">
        <v>573</v>
      </c>
      <c r="C31" s="226"/>
      <c r="D31" s="243"/>
      <c r="E31" s="244"/>
      <c r="F31" s="617"/>
    </row>
    <row r="32" spans="1:6" ht="15" x14ac:dyDescent="0.35">
      <c r="A32" s="616" t="s">
        <v>211</v>
      </c>
      <c r="B32" s="194" t="s">
        <v>574</v>
      </c>
      <c r="C32" s="226"/>
      <c r="D32" s="243"/>
      <c r="E32" s="244"/>
      <c r="F32" s="617"/>
    </row>
    <row r="33" spans="1:7" ht="15" x14ac:dyDescent="0.35">
      <c r="A33" s="616" t="s">
        <v>575</v>
      </c>
      <c r="B33" s="194" t="s">
        <v>576</v>
      </c>
      <c r="C33" s="226"/>
      <c r="D33" s="243"/>
      <c r="E33" s="244"/>
      <c r="F33" s="617"/>
    </row>
    <row r="34" spans="1:7" ht="15" x14ac:dyDescent="0.35">
      <c r="A34" s="607" t="s">
        <v>535</v>
      </c>
      <c r="B34" s="232" t="s">
        <v>577</v>
      </c>
      <c r="C34" s="226"/>
      <c r="D34" s="243"/>
      <c r="E34" s="244"/>
      <c r="F34" s="617"/>
    </row>
    <row r="35" spans="1:7" ht="15" x14ac:dyDescent="0.35">
      <c r="A35" s="607" t="s">
        <v>537</v>
      </c>
      <c r="B35" s="232" t="s">
        <v>578</v>
      </c>
      <c r="C35" s="226"/>
      <c r="D35" s="243"/>
      <c r="E35" s="244"/>
      <c r="F35" s="617"/>
    </row>
    <row r="36" spans="1:7" ht="15" x14ac:dyDescent="0.35">
      <c r="A36" s="607" t="s">
        <v>538</v>
      </c>
      <c r="B36" s="232" t="s">
        <v>579</v>
      </c>
      <c r="C36" s="226" t="s">
        <v>691</v>
      </c>
      <c r="D36" s="243">
        <f>'CONSOLIDATION BS Schedules'!E110</f>
        <v>0</v>
      </c>
      <c r="E36" s="244"/>
      <c r="F36" s="617">
        <f>'CONSOLIDATION BS Schedules'!F110</f>
        <v>0</v>
      </c>
    </row>
    <row r="37" spans="1:7" ht="15" x14ac:dyDescent="0.35">
      <c r="A37" s="607"/>
      <c r="B37" s="232"/>
      <c r="C37" s="226"/>
      <c r="D37" s="245">
        <f>SUM(D30:D36)</f>
        <v>0</v>
      </c>
      <c r="E37" s="234"/>
      <c r="F37" s="618">
        <f>SUM(F30:F36)</f>
        <v>0</v>
      </c>
    </row>
    <row r="38" spans="1:7" ht="15" x14ac:dyDescent="0.35">
      <c r="A38" s="604">
        <v>2</v>
      </c>
      <c r="B38" s="225" t="s">
        <v>580</v>
      </c>
      <c r="C38" s="226"/>
      <c r="D38" s="235"/>
      <c r="E38" s="234"/>
      <c r="F38" s="609"/>
    </row>
    <row r="39" spans="1:7" ht="15" x14ac:dyDescent="0.35">
      <c r="A39" s="607" t="s">
        <v>214</v>
      </c>
      <c r="B39" s="232" t="s">
        <v>581</v>
      </c>
      <c r="C39" s="226" t="s">
        <v>692</v>
      </c>
      <c r="D39" s="243">
        <f>'CONSOLIDATION BS Schedules'!E116</f>
        <v>0</v>
      </c>
      <c r="E39" s="244"/>
      <c r="F39" s="617">
        <f>'CONSOLIDATION BS Schedules'!F116</f>
        <v>0</v>
      </c>
    </row>
    <row r="40" spans="1:7" ht="15" x14ac:dyDescent="0.35">
      <c r="A40" s="607" t="s">
        <v>535</v>
      </c>
      <c r="B40" s="232" t="s">
        <v>582</v>
      </c>
      <c r="C40" s="226" t="s">
        <v>656</v>
      </c>
      <c r="D40" s="243">
        <f>'CONSOLIDATION I&amp;E SCHEDULES'!D54</f>
        <v>0</v>
      </c>
      <c r="E40" s="244"/>
      <c r="F40" s="617">
        <f>'CONSOLIDATION I&amp;E SCHEDULES'!E54</f>
        <v>0</v>
      </c>
    </row>
    <row r="41" spans="1:7" ht="15" x14ac:dyDescent="0.35">
      <c r="A41" s="607" t="s">
        <v>537</v>
      </c>
      <c r="B41" s="232" t="s">
        <v>9</v>
      </c>
      <c r="C41" s="226" t="s">
        <v>693</v>
      </c>
      <c r="D41" s="243">
        <f>'CONSOLIDATION BS Schedules'!E121</f>
        <v>0</v>
      </c>
      <c r="E41" s="244"/>
      <c r="F41" s="617">
        <f>'CONSOLIDATION BS Schedules'!F121</f>
        <v>0</v>
      </c>
    </row>
    <row r="42" spans="1:7" ht="15" x14ac:dyDescent="0.35">
      <c r="A42" s="607" t="s">
        <v>538</v>
      </c>
      <c r="B42" s="232" t="s">
        <v>583</v>
      </c>
      <c r="C42" s="226" t="s">
        <v>694</v>
      </c>
      <c r="D42" s="243">
        <f>'CONSOLIDATION BS Schedules'!E153</f>
        <v>0</v>
      </c>
      <c r="E42" s="244"/>
      <c r="F42" s="617">
        <f>'CONSOLIDATION BS Schedules'!F153</f>
        <v>0</v>
      </c>
    </row>
    <row r="43" spans="1:7" ht="15" x14ac:dyDescent="0.35">
      <c r="A43" s="607" t="s">
        <v>539</v>
      </c>
      <c r="B43" s="232" t="s">
        <v>584</v>
      </c>
      <c r="C43" s="226" t="s">
        <v>707</v>
      </c>
      <c r="D43" s="243">
        <f>'CONSOLIDATION BS Schedules'!E168</f>
        <v>0</v>
      </c>
      <c r="E43" s="244"/>
      <c r="F43" s="617">
        <f>'CONSOLIDATION BS Schedules'!F168</f>
        <v>0</v>
      </c>
    </row>
    <row r="44" spans="1:7" ht="15" x14ac:dyDescent="0.35">
      <c r="A44" s="607" t="s">
        <v>540</v>
      </c>
      <c r="B44" s="232" t="s">
        <v>585</v>
      </c>
      <c r="C44" s="226" t="s">
        <v>1305</v>
      </c>
      <c r="D44" s="243">
        <f>'CONSOLIDATION BS Schedules'!E189</f>
        <v>0</v>
      </c>
      <c r="E44" s="244"/>
      <c r="F44" s="617">
        <f>'CONSOLIDATION BS Schedules'!F189</f>
        <v>0</v>
      </c>
    </row>
    <row r="45" spans="1:7" ht="15" x14ac:dyDescent="0.35">
      <c r="A45" s="607"/>
      <c r="B45" s="232"/>
      <c r="C45" s="226"/>
      <c r="D45" s="245">
        <f>SUM(D39:D44)</f>
        <v>0</v>
      </c>
      <c r="E45" s="244"/>
      <c r="F45" s="618">
        <f>SUM(F39:F44)</f>
        <v>0</v>
      </c>
    </row>
    <row r="46" spans="1:7" ht="15.6" thickBot="1" x14ac:dyDescent="0.4">
      <c r="A46" s="607"/>
      <c r="B46" s="225" t="s">
        <v>1</v>
      </c>
      <c r="C46" s="226"/>
      <c r="D46" s="239">
        <f>D37+D45</f>
        <v>0</v>
      </c>
      <c r="E46" s="240"/>
      <c r="F46" s="612">
        <f>F37+F45</f>
        <v>0</v>
      </c>
    </row>
    <row r="47" spans="1:7" ht="15.6" thickTop="1" x14ac:dyDescent="0.35">
      <c r="A47" s="607"/>
      <c r="B47" s="182" t="s">
        <v>586</v>
      </c>
      <c r="C47" s="226"/>
      <c r="D47" s="619"/>
      <c r="E47" s="619"/>
      <c r="F47" s="609"/>
    </row>
    <row r="48" spans="1:7" ht="15" x14ac:dyDescent="0.35">
      <c r="A48" s="620"/>
      <c r="B48" s="473" t="s">
        <v>1259</v>
      </c>
      <c r="C48" s="246"/>
      <c r="D48" s="247"/>
      <c r="E48" s="247"/>
      <c r="F48" s="621"/>
      <c r="G48" s="7">
        <f>D46-D25</f>
        <v>0</v>
      </c>
    </row>
    <row r="49" spans="1:6" ht="15" x14ac:dyDescent="0.35">
      <c r="A49" s="599"/>
      <c r="B49" s="622" t="str">
        <f>"For "&amp;DataSheet!B5</f>
        <v>For NAME OF THE INSTITUTION</v>
      </c>
      <c r="C49" s="619"/>
      <c r="D49" s="619"/>
      <c r="F49" s="623" t="s">
        <v>550</v>
      </c>
    </row>
    <row r="50" spans="1:6" ht="15" x14ac:dyDescent="0.35">
      <c r="A50" s="599"/>
      <c r="B50" s="619"/>
      <c r="C50" s="619"/>
      <c r="D50" s="619"/>
      <c r="F50" s="623"/>
    </row>
    <row r="51" spans="1:6" ht="15" x14ac:dyDescent="0.35">
      <c r="A51" s="287"/>
      <c r="B51" s="619"/>
      <c r="C51" s="601"/>
      <c r="D51" s="619"/>
      <c r="F51" s="623" t="str">
        <f>"For "&amp;DataSheet!B37</f>
        <v>For Name of the Firm</v>
      </c>
    </row>
    <row r="52" spans="1:6" ht="15" x14ac:dyDescent="0.35">
      <c r="A52" s="287"/>
      <c r="B52" s="619"/>
      <c r="C52" s="601"/>
      <c r="D52" s="619"/>
      <c r="F52" s="623" t="s">
        <v>2</v>
      </c>
    </row>
    <row r="53" spans="1:6" ht="15" x14ac:dyDescent="0.35">
      <c r="A53" s="599"/>
      <c r="B53" s="619" t="str">
        <f>"President/Chairman: "&amp;DataSheet!B12</f>
        <v>President/Chairman: Name of the President</v>
      </c>
      <c r="C53" s="601"/>
      <c r="D53" s="619"/>
      <c r="F53" s="623" t="str">
        <f>"FRN : "&amp;DataSheet!B39</f>
        <v>FRN : XXXXXX</v>
      </c>
    </row>
    <row r="54" spans="1:6" ht="15" x14ac:dyDescent="0.35">
      <c r="A54" s="599"/>
      <c r="B54" s="619"/>
      <c r="C54" s="601"/>
      <c r="D54" s="624"/>
      <c r="F54" s="623"/>
    </row>
    <row r="55" spans="1:6" ht="15" x14ac:dyDescent="0.35">
      <c r="A55" s="599"/>
      <c r="B55" s="619"/>
      <c r="C55" s="601"/>
      <c r="D55" s="624"/>
      <c r="F55" s="623"/>
    </row>
    <row r="56" spans="1:6" ht="15" x14ac:dyDescent="0.35">
      <c r="A56" s="599"/>
      <c r="B56" s="625" t="str">
        <f>"Manager:" &amp;DataSheet!B13</f>
        <v>Manager:Name of the Manager</v>
      </c>
      <c r="C56" s="601"/>
      <c r="D56" s="619"/>
      <c r="F56" s="626"/>
    </row>
    <row r="57" spans="1:6" ht="15" x14ac:dyDescent="0.35">
      <c r="A57" s="599"/>
      <c r="C57" s="601"/>
      <c r="D57" s="619"/>
      <c r="F57" s="623" t="str">
        <f>DataSheet!B35</f>
        <v>Name of the Auditor</v>
      </c>
    </row>
    <row r="58" spans="1:6" ht="15" x14ac:dyDescent="0.35">
      <c r="A58" s="287"/>
      <c r="B58" s="619" t="str">
        <f>"Place:  "&amp;DataSheet!B44</f>
        <v xml:space="preserve">Place:  </v>
      </c>
      <c r="C58" s="601"/>
      <c r="D58" s="619"/>
      <c r="F58" s="623" t="str">
        <f>DataSheet!B36</f>
        <v>Partner/Proprietor</v>
      </c>
    </row>
    <row r="59" spans="1:6" ht="15" x14ac:dyDescent="0.35">
      <c r="A59" s="287"/>
      <c r="B59" s="619" t="str">
        <f>"Date : "&amp;DataSheet!B43</f>
        <v xml:space="preserve">Date : </v>
      </c>
      <c r="C59" s="601"/>
      <c r="D59" s="619"/>
      <c r="F59" s="623" t="str">
        <f>"Mem No"&amp;DataSheet!B38</f>
        <v>Mem NoXXXXXX</v>
      </c>
    </row>
    <row r="60" spans="1:6" ht="15.6" thickBot="1" x14ac:dyDescent="0.4">
      <c r="A60" s="627"/>
      <c r="B60" s="628"/>
      <c r="C60" s="629"/>
      <c r="D60" s="630"/>
      <c r="E60" s="628"/>
      <c r="F60" s="631" t="str">
        <f>"UDIN:"&amp;DataSheet!B42</f>
        <v>UDIN:</v>
      </c>
    </row>
  </sheetData>
  <mergeCells count="6">
    <mergeCell ref="A1:F1"/>
    <mergeCell ref="A2:F2"/>
    <mergeCell ref="D6:F6"/>
    <mergeCell ref="A5:F5"/>
    <mergeCell ref="A3:F3"/>
    <mergeCell ref="A4:F4"/>
  </mergeCells>
  <printOptions horizontalCentered="1"/>
  <pageMargins left="0.7" right="0.7" top="0.75" bottom="0.75" header="0.3" footer="0.3"/>
  <pageSetup paperSize="9" scale="7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215"/>
  <sheetViews>
    <sheetView topLeftCell="A16" zoomScale="115" zoomScaleNormal="115" workbookViewId="0">
      <pane xSplit="3" topLeftCell="D1" activePane="topRight" state="frozen"/>
      <selection pane="topRight" activeCell="E26" sqref="E26"/>
    </sheetView>
  </sheetViews>
  <sheetFormatPr defaultRowHeight="14.4" x14ac:dyDescent="0.3"/>
  <cols>
    <col min="1" max="1" width="9.44140625" style="146" bestFit="1" customWidth="1"/>
    <col min="2" max="2" width="9.44140625" style="146" customWidth="1"/>
    <col min="3" max="3" width="46.109375" style="146" customWidth="1"/>
    <col min="4" max="4" width="9.6640625" style="146" bestFit="1" customWidth="1"/>
    <col min="5" max="6" width="16.109375" customWidth="1"/>
    <col min="7" max="7" width="11.44140625" bestFit="1" customWidth="1"/>
    <col min="8" max="8" width="12.44140625" customWidth="1"/>
    <col min="9" max="9" width="9.44140625" bestFit="1" customWidth="1"/>
    <col min="10" max="10" width="8" customWidth="1"/>
    <col min="11" max="11" width="8.44140625" customWidth="1"/>
    <col min="12" max="12" width="7.44140625" customWidth="1"/>
    <col min="13" max="13" width="8" customWidth="1"/>
    <col min="14" max="14" width="7.44140625" customWidth="1"/>
  </cols>
  <sheetData>
    <row r="1" spans="1:39" ht="15" thickBot="1" x14ac:dyDescent="0.35">
      <c r="A1" s="720" t="s">
        <v>1283</v>
      </c>
      <c r="B1" s="720"/>
      <c r="C1" s="720"/>
      <c r="D1" s="720"/>
      <c r="E1" s="720"/>
      <c r="F1" s="720"/>
    </row>
    <row r="2" spans="1:39" s="151" customFormat="1" ht="26.7" customHeight="1" x14ac:dyDescent="0.3">
      <c r="A2" s="425"/>
      <c r="B2" s="426"/>
      <c r="C2" s="426"/>
      <c r="D2" s="426" t="s">
        <v>12</v>
      </c>
      <c r="E2" s="406" t="str">
        <f>'R &amp; P Schedule'!D2</f>
        <v>As at 31.03.2026</v>
      </c>
      <c r="F2" s="407" t="str">
        <f>'R &amp; P Schedule'!E2</f>
        <v>As at 31.03.2025</v>
      </c>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row>
    <row r="3" spans="1:39" s="11" customFormat="1" ht="15.6" x14ac:dyDescent="0.3">
      <c r="A3" s="724" t="s">
        <v>695</v>
      </c>
      <c r="B3" s="725"/>
      <c r="C3" s="726"/>
      <c r="D3" s="355" t="s">
        <v>682</v>
      </c>
      <c r="E3" s="104"/>
      <c r="F3" s="506"/>
    </row>
    <row r="4" spans="1:39" s="11" customFormat="1" ht="15.6" x14ac:dyDescent="0.3">
      <c r="A4" s="724" t="s">
        <v>609</v>
      </c>
      <c r="B4" s="725"/>
      <c r="C4" s="726"/>
      <c r="D4" s="378"/>
      <c r="E4" s="104"/>
      <c r="F4" s="506"/>
    </row>
    <row r="5" spans="1:39" s="11" customFormat="1" ht="15.6" x14ac:dyDescent="0.3">
      <c r="A5" s="438" t="s">
        <v>1168</v>
      </c>
      <c r="B5" s="252" t="s">
        <v>1178</v>
      </c>
      <c r="C5" s="250"/>
      <c r="D5" s="250"/>
      <c r="E5" s="458"/>
      <c r="F5" s="507"/>
    </row>
    <row r="6" spans="1:39" s="11" customFormat="1" ht="15.6" x14ac:dyDescent="0.3">
      <c r="A6" s="428"/>
      <c r="B6" s="119" t="s">
        <v>72</v>
      </c>
      <c r="C6" s="250"/>
      <c r="D6" s="250"/>
      <c r="E6" s="102">
        <f>F9</f>
        <v>0</v>
      </c>
      <c r="F6" s="508"/>
      <c r="H6" s="155"/>
    </row>
    <row r="7" spans="1:39" s="11" customFormat="1" ht="15.6" x14ac:dyDescent="0.3">
      <c r="A7" s="428"/>
      <c r="B7" s="119" t="s">
        <v>381</v>
      </c>
      <c r="C7" s="250"/>
      <c r="D7" s="250"/>
      <c r="E7" s="106"/>
      <c r="F7" s="508"/>
    </row>
    <row r="8" spans="1:39" s="11" customFormat="1" ht="15.6" x14ac:dyDescent="0.3">
      <c r="A8" s="428"/>
      <c r="B8" s="119" t="s">
        <v>484</v>
      </c>
      <c r="C8" s="250"/>
      <c r="D8" s="311"/>
      <c r="E8" s="106"/>
      <c r="F8" s="508"/>
    </row>
    <row r="9" spans="1:39" s="11" customFormat="1" ht="16.8" thickBot="1" x14ac:dyDescent="0.4">
      <c r="A9" s="428"/>
      <c r="B9" s="727" t="s">
        <v>78</v>
      </c>
      <c r="C9" s="727"/>
      <c r="D9" s="312"/>
      <c r="E9" s="460">
        <f>E6+E7-E8</f>
        <v>0</v>
      </c>
      <c r="F9" s="460">
        <f>F6+F7-F8</f>
        <v>0</v>
      </c>
    </row>
    <row r="10" spans="1:39" s="11" customFormat="1" ht="16.2" thickTop="1" x14ac:dyDescent="0.3">
      <c r="A10" s="438" t="s">
        <v>1169</v>
      </c>
      <c r="B10" s="427" t="s">
        <v>39</v>
      </c>
      <c r="C10" s="250"/>
      <c r="D10" s="250"/>
      <c r="E10" s="458"/>
      <c r="F10" s="507"/>
    </row>
    <row r="11" spans="1:39" ht="15.6" x14ac:dyDescent="0.3">
      <c r="A11" s="429"/>
      <c r="B11" s="119" t="s">
        <v>68</v>
      </c>
      <c r="C11" s="251"/>
      <c r="D11" s="251"/>
      <c r="E11" s="102">
        <f>F14</f>
        <v>0</v>
      </c>
      <c r="F11" s="508"/>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row>
    <row r="12" spans="1:39" ht="15.6" x14ac:dyDescent="0.3">
      <c r="A12" s="429"/>
      <c r="B12" s="119" t="s">
        <v>382</v>
      </c>
      <c r="C12" s="251"/>
      <c r="D12" s="251"/>
      <c r="E12" s="106"/>
      <c r="F12" s="508"/>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row>
    <row r="13" spans="1:39" ht="15.6" x14ac:dyDescent="0.3">
      <c r="A13" s="429"/>
      <c r="B13" s="119" t="s">
        <v>486</v>
      </c>
      <c r="C13" s="251"/>
      <c r="D13" s="313"/>
      <c r="E13" s="106"/>
      <c r="F13" s="508"/>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row>
    <row r="14" spans="1:39" ht="16.8" thickBot="1" x14ac:dyDescent="0.4">
      <c r="A14" s="429"/>
      <c r="B14" s="727" t="s">
        <v>78</v>
      </c>
      <c r="C14" s="727"/>
      <c r="D14" s="312"/>
      <c r="E14" s="460">
        <f>E11+E12-E13</f>
        <v>0</v>
      </c>
      <c r="F14" s="460">
        <f>F11+F12-F13</f>
        <v>0</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row>
    <row r="15" spans="1:39" s="11" customFormat="1" ht="16.2" thickTop="1" x14ac:dyDescent="0.3">
      <c r="A15" s="438" t="s">
        <v>1171</v>
      </c>
      <c r="B15" s="427" t="s">
        <v>1170</v>
      </c>
      <c r="C15" s="250"/>
      <c r="D15" s="250"/>
      <c r="E15" s="104"/>
      <c r="F15" s="506"/>
    </row>
    <row r="16" spans="1:39" s="11" customFormat="1" ht="15.6" x14ac:dyDescent="0.3">
      <c r="A16" s="430"/>
      <c r="B16" s="252" t="s">
        <v>384</v>
      </c>
      <c r="C16" s="250"/>
      <c r="D16" s="250"/>
      <c r="E16" s="458"/>
      <c r="F16" s="507"/>
    </row>
    <row r="17" spans="1:39" ht="15.6" x14ac:dyDescent="0.3">
      <c r="A17" s="429"/>
      <c r="B17" s="251" t="s">
        <v>68</v>
      </c>
      <c r="C17" s="251"/>
      <c r="D17" s="251"/>
      <c r="E17" s="102">
        <f>F19</f>
        <v>0</v>
      </c>
      <c r="F17" s="508"/>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row>
    <row r="18" spans="1:39" ht="15.6" x14ac:dyDescent="0.3">
      <c r="A18" s="429"/>
      <c r="B18" s="251" t="s">
        <v>69</v>
      </c>
      <c r="C18" s="251"/>
      <c r="D18" s="251"/>
      <c r="E18" s="106"/>
      <c r="F18" s="508"/>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row>
    <row r="19" spans="1:39" ht="16.2" thickBot="1" x14ac:dyDescent="0.35">
      <c r="A19" s="429"/>
      <c r="B19" s="740" t="s">
        <v>78</v>
      </c>
      <c r="C19" s="740"/>
      <c r="D19" s="311"/>
      <c r="E19" s="460">
        <f>SUM(E17:E18)</f>
        <v>0</v>
      </c>
      <c r="F19" s="460">
        <f>SUM(F17:F18)</f>
        <v>0</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row>
    <row r="20" spans="1:39" ht="17.25" customHeight="1" thickTop="1" x14ac:dyDescent="0.3">
      <c r="A20" s="438" t="s">
        <v>1173</v>
      </c>
      <c r="B20" s="427" t="s">
        <v>1172</v>
      </c>
      <c r="C20" s="252"/>
      <c r="D20" s="252"/>
      <c r="E20" s="458"/>
      <c r="F20" s="507"/>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row>
    <row r="21" spans="1:39" ht="15.6" x14ac:dyDescent="0.3">
      <c r="A21" s="428"/>
      <c r="B21" s="251" t="s">
        <v>74</v>
      </c>
      <c r="C21" s="119"/>
      <c r="D21" s="119"/>
      <c r="E21" s="442">
        <f>F24</f>
        <v>0</v>
      </c>
      <c r="F21" s="508"/>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row>
    <row r="22" spans="1:39" ht="15.6" x14ac:dyDescent="0.3">
      <c r="A22" s="428"/>
      <c r="B22" s="251" t="s">
        <v>75</v>
      </c>
      <c r="C22" s="119"/>
      <c r="D22" s="119"/>
      <c r="E22" s="468">
        <f>IF(IE!D35&gt;0,IE!D35,0)</f>
        <v>0</v>
      </c>
      <c r="F22" s="509">
        <f>IF(IE!E35&gt;0,IE!E35,0)</f>
        <v>0</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row>
    <row r="23" spans="1:39" ht="15.6" x14ac:dyDescent="0.3">
      <c r="A23" s="428"/>
      <c r="B23" s="251" t="s">
        <v>76</v>
      </c>
      <c r="C23" s="119"/>
      <c r="D23" s="119"/>
      <c r="E23" s="468">
        <f>IF(IE!D35&lt;0,IE!D35,0)</f>
        <v>0</v>
      </c>
      <c r="F23" s="509">
        <f>IF(IE!E35&lt;0,IE!E35,0)</f>
        <v>0</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row>
    <row r="24" spans="1:39" ht="16.8" thickBot="1" x14ac:dyDescent="0.4">
      <c r="A24" s="429"/>
      <c r="B24" s="727" t="s">
        <v>78</v>
      </c>
      <c r="C24" s="727"/>
      <c r="D24" s="312"/>
      <c r="E24" s="460">
        <f>SUM(E21:E23)</f>
        <v>0</v>
      </c>
      <c r="F24" s="460">
        <f>SUM(F21:F23)</f>
        <v>0</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row>
    <row r="25" spans="1:39" ht="16.2" thickTop="1" x14ac:dyDescent="0.3">
      <c r="A25" s="438" t="s">
        <v>1175</v>
      </c>
      <c r="B25" s="431" t="s">
        <v>1174</v>
      </c>
      <c r="C25" s="251"/>
      <c r="D25" s="251"/>
      <c r="E25" s="458"/>
      <c r="F25" s="507"/>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row>
    <row r="26" spans="1:39" ht="15.6" x14ac:dyDescent="0.3">
      <c r="A26" s="429"/>
      <c r="B26" s="251" t="s">
        <v>77</v>
      </c>
      <c r="C26" s="251"/>
      <c r="D26" s="251"/>
      <c r="E26" s="102">
        <f>F28</f>
        <v>0</v>
      </c>
      <c r="F26" s="508"/>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row>
    <row r="27" spans="1:39" ht="15.6" x14ac:dyDescent="0.3">
      <c r="A27" s="429"/>
      <c r="B27" s="251" t="s">
        <v>376</v>
      </c>
      <c r="C27" s="251"/>
      <c r="D27" s="251"/>
      <c r="E27" s="106"/>
      <c r="F27" s="508"/>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row>
    <row r="28" spans="1:39" ht="16.8" thickBot="1" x14ac:dyDescent="0.4">
      <c r="A28" s="429"/>
      <c r="B28" s="727" t="s">
        <v>78</v>
      </c>
      <c r="C28" s="727"/>
      <c r="D28" s="312"/>
      <c r="E28" s="460">
        <f>SUM(E26:E27)</f>
        <v>0</v>
      </c>
      <c r="F28" s="460">
        <f>SUM(F26:F27)</f>
        <v>0</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row>
    <row r="29" spans="1:39" ht="16.2" thickTop="1" x14ac:dyDescent="0.3">
      <c r="A29" s="429"/>
      <c r="B29" s="250"/>
      <c r="E29" s="10"/>
      <c r="F29" s="408"/>
      <c r="G29" s="149" t="s">
        <v>715</v>
      </c>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row>
    <row r="30" spans="1:39" ht="16.2" thickBot="1" x14ac:dyDescent="0.35">
      <c r="A30" s="432"/>
      <c r="B30" s="353"/>
      <c r="C30" s="353" t="s">
        <v>20</v>
      </c>
      <c r="D30" s="353"/>
      <c r="E30" s="339">
        <f>E28+E24+E19+E14+E9</f>
        <v>0</v>
      </c>
      <c r="F30" s="339">
        <f>F28+F24+F19+F14+F9</f>
        <v>0</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row>
    <row r="31" spans="1:39" ht="16.2" thickTop="1" x14ac:dyDescent="0.3">
      <c r="A31" s="724" t="s">
        <v>1162</v>
      </c>
      <c r="B31" s="725"/>
      <c r="C31" s="726"/>
      <c r="D31" s="378"/>
      <c r="E31" s="106"/>
      <c r="F31" s="508"/>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row>
    <row r="32" spans="1:39" ht="15.6" x14ac:dyDescent="0.3">
      <c r="A32" s="438" t="s">
        <v>1179</v>
      </c>
      <c r="B32" s="250" t="s">
        <v>1164</v>
      </c>
      <c r="C32" s="250"/>
      <c r="D32" s="355" t="s">
        <v>683</v>
      </c>
      <c r="E32" s="458"/>
      <c r="F32" s="507"/>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row>
    <row r="33" spans="1:39" ht="18" customHeight="1" x14ac:dyDescent="0.3">
      <c r="A33" s="438" t="s">
        <v>1180</v>
      </c>
      <c r="B33" s="251" t="s">
        <v>816</v>
      </c>
      <c r="C33" s="250"/>
      <c r="D33" s="250"/>
      <c r="E33" s="106"/>
      <c r="F33" s="508"/>
      <c r="G33" s="11" t="s">
        <v>115</v>
      </c>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row>
    <row r="34" spans="1:39" ht="18" customHeight="1" x14ac:dyDescent="0.3">
      <c r="A34" s="438"/>
      <c r="B34" s="305" t="s">
        <v>710</v>
      </c>
      <c r="C34" s="305" t="s">
        <v>711</v>
      </c>
      <c r="D34" s="305"/>
      <c r="E34" s="106"/>
      <c r="F34" s="508"/>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row>
    <row r="35" spans="1:39" ht="18" customHeight="1" x14ac:dyDescent="0.3">
      <c r="A35" s="438"/>
      <c r="B35" s="251"/>
      <c r="C35" s="250"/>
      <c r="D35" s="250"/>
      <c r="E35" s="106"/>
      <c r="F35" s="508"/>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row>
    <row r="36" spans="1:39" ht="15.6" x14ac:dyDescent="0.3">
      <c r="A36" s="438"/>
      <c r="B36" s="251" t="s">
        <v>817</v>
      </c>
      <c r="C36" s="251"/>
      <c r="D36" s="251"/>
      <c r="E36" s="106"/>
      <c r="F36" s="508"/>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row>
    <row r="37" spans="1:39" ht="15.6" x14ac:dyDescent="0.3">
      <c r="A37" s="438"/>
      <c r="B37" s="305" t="s">
        <v>710</v>
      </c>
      <c r="C37" s="305" t="s">
        <v>716</v>
      </c>
      <c r="D37" s="305"/>
      <c r="E37" s="106"/>
      <c r="F37" s="508"/>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row>
    <row r="38" spans="1:39" ht="15.6" x14ac:dyDescent="0.3">
      <c r="A38" s="438"/>
      <c r="B38" s="251"/>
      <c r="C38" s="251"/>
      <c r="D38" s="251"/>
      <c r="E38" s="106"/>
      <c r="F38" s="508"/>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row>
    <row r="39" spans="1:39" ht="15.6" x14ac:dyDescent="0.3">
      <c r="A39" s="431"/>
      <c r="B39" s="251"/>
      <c r="C39" s="251"/>
      <c r="D39" s="251"/>
      <c r="E39" s="106"/>
      <c r="F39" s="508"/>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row>
    <row r="40" spans="1:39" ht="16.2" thickBot="1" x14ac:dyDescent="0.35">
      <c r="A40" s="434"/>
      <c r="B40" s="722" t="s">
        <v>20</v>
      </c>
      <c r="C40" s="722"/>
      <c r="D40" s="354"/>
      <c r="E40" s="339">
        <f>SUM(E33:E39)</f>
        <v>0</v>
      </c>
      <c r="F40" s="339">
        <f>SUM(F33:F39)</f>
        <v>0</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row>
    <row r="41" spans="1:39" ht="16.2" thickTop="1" x14ac:dyDescent="0.3">
      <c r="A41" s="724" t="s">
        <v>696</v>
      </c>
      <c r="B41" s="725"/>
      <c r="C41" s="726"/>
      <c r="D41" s="355" t="s">
        <v>684</v>
      </c>
      <c r="E41" s="106"/>
      <c r="F41" s="508"/>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row>
    <row r="42" spans="1:39" ht="18.75" customHeight="1" x14ac:dyDescent="0.3">
      <c r="A42" s="438" t="s">
        <v>1181</v>
      </c>
      <c r="B42" s="250" t="s">
        <v>1165</v>
      </c>
      <c r="C42" s="250"/>
      <c r="D42" s="106"/>
      <c r="E42" s="458"/>
      <c r="F42" s="507"/>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row>
    <row r="43" spans="1:39" ht="18.75" customHeight="1" x14ac:dyDescent="0.35">
      <c r="A43" s="438"/>
      <c r="B43" s="728" t="s">
        <v>804</v>
      </c>
      <c r="C43" s="729"/>
      <c r="D43" s="106"/>
      <c r="E43" s="106"/>
      <c r="F43" s="508"/>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row>
    <row r="44" spans="1:39" ht="18.75" customHeight="1" x14ac:dyDescent="0.3">
      <c r="A44" s="438"/>
      <c r="B44" s="723"/>
      <c r="C44" s="723"/>
      <c r="D44" s="106"/>
      <c r="E44" s="106"/>
      <c r="F44" s="508"/>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row>
    <row r="45" spans="1:39" ht="18.75" customHeight="1" thickBot="1" x14ac:dyDescent="0.35">
      <c r="A45" s="434"/>
      <c r="B45" s="730" t="s">
        <v>20</v>
      </c>
      <c r="C45" s="730"/>
      <c r="D45" s="354"/>
      <c r="E45" s="339">
        <f>SUM(E42:E44)</f>
        <v>0</v>
      </c>
      <c r="F45" s="339">
        <f>SUM(F42:F44)</f>
        <v>0</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row>
    <row r="46" spans="1:39" ht="18.75" customHeight="1" thickTop="1" x14ac:dyDescent="0.3">
      <c r="A46" s="724" t="s">
        <v>697</v>
      </c>
      <c r="B46" s="725"/>
      <c r="C46" s="726"/>
      <c r="D46" s="355" t="s">
        <v>685</v>
      </c>
      <c r="E46" s="107"/>
      <c r="F46" s="510"/>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row>
    <row r="47" spans="1:39" ht="15.6" x14ac:dyDescent="0.3">
      <c r="A47" s="438" t="s">
        <v>1182</v>
      </c>
      <c r="B47" s="250" t="s">
        <v>563</v>
      </c>
      <c r="C47" s="251"/>
      <c r="D47" s="251"/>
      <c r="E47" s="458"/>
      <c r="F47" s="507"/>
      <c r="G47" s="11"/>
      <c r="H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row>
    <row r="48" spans="1:39" ht="16.2" x14ac:dyDescent="0.35">
      <c r="A48" s="438"/>
      <c r="B48" s="728" t="s">
        <v>804</v>
      </c>
      <c r="C48" s="729"/>
      <c r="D48" s="251"/>
      <c r="E48" s="106"/>
      <c r="F48" s="508"/>
      <c r="G48" s="11"/>
      <c r="H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row>
    <row r="49" spans="1:39" ht="15.6" x14ac:dyDescent="0.3">
      <c r="A49" s="438"/>
      <c r="B49" s="723"/>
      <c r="C49" s="723"/>
      <c r="D49" s="251"/>
      <c r="E49" s="106"/>
      <c r="F49" s="508"/>
      <c r="G49" s="11"/>
      <c r="H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row>
    <row r="50" spans="1:39" ht="15.6" x14ac:dyDescent="0.3">
      <c r="A50" s="438"/>
      <c r="B50" s="723"/>
      <c r="C50" s="723"/>
      <c r="D50" s="251"/>
      <c r="E50" s="106"/>
      <c r="F50" s="508"/>
      <c r="G50" s="11"/>
      <c r="H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row>
    <row r="51" spans="1:39" ht="16.2" thickBot="1" x14ac:dyDescent="0.35">
      <c r="A51" s="432"/>
      <c r="B51" s="722" t="s">
        <v>20</v>
      </c>
      <c r="C51" s="722"/>
      <c r="D51" s="354"/>
      <c r="E51" s="339">
        <f>SUM(E47:E50)</f>
        <v>0</v>
      </c>
      <c r="F51" s="339">
        <f>SUM(F47:F50)</f>
        <v>0</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row>
    <row r="52" spans="1:39" ht="16.2" thickTop="1" x14ac:dyDescent="0.3">
      <c r="A52" s="724" t="s">
        <v>1161</v>
      </c>
      <c r="B52" s="725"/>
      <c r="C52" s="726"/>
      <c r="D52" s="251"/>
      <c r="E52" s="102"/>
      <c r="F52" s="5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row>
    <row r="53" spans="1:39" ht="16.2" x14ac:dyDescent="0.35">
      <c r="A53" s="438" t="s">
        <v>1183</v>
      </c>
      <c r="B53" s="250" t="s">
        <v>1163</v>
      </c>
      <c r="C53" s="380"/>
      <c r="D53" s="314"/>
      <c r="E53" s="458"/>
      <c r="F53" s="507"/>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row>
    <row r="54" spans="1:39" ht="16.2" x14ac:dyDescent="0.35">
      <c r="A54" s="438"/>
      <c r="B54" s="251" t="s">
        <v>816</v>
      </c>
      <c r="C54" s="380"/>
      <c r="D54" s="355" t="s">
        <v>686</v>
      </c>
      <c r="E54" s="106"/>
      <c r="F54" s="508"/>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row>
    <row r="55" spans="1:39" ht="15.6" x14ac:dyDescent="0.3">
      <c r="A55" s="438"/>
      <c r="B55" s="305" t="s">
        <v>710</v>
      </c>
      <c r="C55" s="305" t="s">
        <v>711</v>
      </c>
      <c r="D55" s="315"/>
      <c r="E55" s="106"/>
      <c r="F55" s="508"/>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row>
    <row r="56" spans="1:39" ht="16.2" x14ac:dyDescent="0.35">
      <c r="A56" s="438"/>
      <c r="B56" s="251"/>
      <c r="C56" s="380"/>
      <c r="D56" s="314"/>
      <c r="E56" s="106"/>
      <c r="F56" s="508"/>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row>
    <row r="57" spans="1:39" ht="16.2" x14ac:dyDescent="0.35">
      <c r="A57" s="438"/>
      <c r="B57" s="251" t="s">
        <v>818</v>
      </c>
      <c r="C57" s="380"/>
      <c r="D57" s="314"/>
      <c r="E57" s="106"/>
      <c r="F57" s="508"/>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row>
    <row r="58" spans="1:39" ht="15.6" x14ac:dyDescent="0.3">
      <c r="A58" s="438"/>
      <c r="B58" s="305" t="s">
        <v>710</v>
      </c>
      <c r="C58" s="305" t="s">
        <v>716</v>
      </c>
      <c r="D58" s="315"/>
      <c r="E58" s="106"/>
      <c r="F58" s="508"/>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row>
    <row r="59" spans="1:39" ht="16.2" x14ac:dyDescent="0.35">
      <c r="A59" s="438"/>
      <c r="B59" s="379"/>
      <c r="C59" s="380"/>
      <c r="D59" s="314"/>
      <c r="E59" s="106"/>
      <c r="F59" s="508"/>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row>
    <row r="60" spans="1:39" ht="16.2" thickBot="1" x14ac:dyDescent="0.35">
      <c r="A60" s="432"/>
      <c r="B60" s="722" t="s">
        <v>20</v>
      </c>
      <c r="C60" s="722"/>
      <c r="D60" s="354"/>
      <c r="E60" s="339">
        <f>SUM(E54:E59)</f>
        <v>0</v>
      </c>
      <c r="F60" s="339">
        <f>SUM(F54:F59)</f>
        <v>0</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row>
    <row r="61" spans="1:39" ht="16.2" thickTop="1" x14ac:dyDescent="0.3">
      <c r="A61" s="724" t="s">
        <v>698</v>
      </c>
      <c r="B61" s="725"/>
      <c r="C61" s="726"/>
      <c r="D61" s="251"/>
      <c r="E61" s="107"/>
      <c r="F61" s="510"/>
      <c r="G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row>
    <row r="62" spans="1:39" ht="15.6" x14ac:dyDescent="0.3">
      <c r="A62" s="438" t="s">
        <v>1185</v>
      </c>
      <c r="B62" s="431" t="s">
        <v>1184</v>
      </c>
      <c r="C62" s="250"/>
      <c r="D62" s="355" t="s">
        <v>687</v>
      </c>
      <c r="E62" s="458"/>
      <c r="F62" s="507"/>
      <c r="G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row>
    <row r="63" spans="1:39" ht="15.6" x14ac:dyDescent="0.3">
      <c r="A63" s="438" t="s">
        <v>1186</v>
      </c>
      <c r="B63" s="251" t="s">
        <v>403</v>
      </c>
      <c r="C63" s="250"/>
      <c r="D63" s="355" t="s">
        <v>1186</v>
      </c>
      <c r="E63" s="102">
        <f>E195</f>
        <v>0</v>
      </c>
      <c r="F63" s="511">
        <f>F195</f>
        <v>0</v>
      </c>
      <c r="G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row>
    <row r="64" spans="1:39" ht="15.6" x14ac:dyDescent="0.3">
      <c r="A64" s="438" t="s">
        <v>1187</v>
      </c>
      <c r="B64" s="251" t="s">
        <v>404</v>
      </c>
      <c r="C64" s="251"/>
      <c r="D64" s="355" t="s">
        <v>1187</v>
      </c>
      <c r="E64" s="102">
        <f>E200</f>
        <v>0</v>
      </c>
      <c r="F64" s="511">
        <f>F200</f>
        <v>0</v>
      </c>
      <c r="G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row>
    <row r="65" spans="1:39" ht="15.6" x14ac:dyDescent="0.3">
      <c r="A65" s="438" t="s">
        <v>1188</v>
      </c>
      <c r="B65" s="251" t="s">
        <v>493</v>
      </c>
      <c r="C65" s="251"/>
      <c r="D65" s="313"/>
      <c r="E65" s="106"/>
      <c r="F65" s="508"/>
      <c r="G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row>
    <row r="66" spans="1:39" ht="15.6" x14ac:dyDescent="0.3">
      <c r="A66" s="438" t="s">
        <v>1189</v>
      </c>
      <c r="B66" s="251" t="s">
        <v>377</v>
      </c>
      <c r="C66" s="251"/>
      <c r="D66" s="313"/>
      <c r="E66" s="106"/>
      <c r="F66" s="508"/>
      <c r="G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row>
    <row r="67" spans="1:39" ht="15.6" x14ac:dyDescent="0.3">
      <c r="A67" s="438" t="s">
        <v>1190</v>
      </c>
      <c r="B67" s="251" t="s">
        <v>378</v>
      </c>
      <c r="C67" s="251"/>
      <c r="D67" s="313"/>
      <c r="E67" s="106"/>
      <c r="F67" s="508"/>
      <c r="G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row>
    <row r="68" spans="1:39" ht="15.6" x14ac:dyDescent="0.3">
      <c r="A68" s="438" t="s">
        <v>1191</v>
      </c>
      <c r="B68" s="251" t="s">
        <v>807</v>
      </c>
      <c r="C68" s="251"/>
      <c r="D68" s="313"/>
      <c r="E68" s="106"/>
      <c r="F68" s="508"/>
      <c r="G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row>
    <row r="69" spans="1:39" ht="15.6" x14ac:dyDescent="0.3">
      <c r="A69" s="438" t="s">
        <v>1192</v>
      </c>
      <c r="B69" s="251" t="s">
        <v>808</v>
      </c>
      <c r="C69" s="251"/>
      <c r="D69" s="313"/>
      <c r="E69" s="106"/>
      <c r="F69" s="508"/>
      <c r="G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row>
    <row r="70" spans="1:39" ht="15.6" x14ac:dyDescent="0.3">
      <c r="A70" s="438" t="s">
        <v>1193</v>
      </c>
      <c r="B70" s="146" t="s">
        <v>809</v>
      </c>
      <c r="C70" s="251"/>
      <c r="D70" s="313"/>
      <c r="E70" s="106"/>
      <c r="F70" s="508"/>
      <c r="G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row>
    <row r="71" spans="1:39" ht="16.8" thickBot="1" x14ac:dyDescent="0.4">
      <c r="A71" s="432"/>
      <c r="B71" s="722" t="s">
        <v>20</v>
      </c>
      <c r="C71" s="722"/>
      <c r="D71" s="352"/>
      <c r="E71" s="339">
        <f>SUM(E63:E70)</f>
        <v>0</v>
      </c>
      <c r="F71" s="339">
        <f>SUM(F63:F70)</f>
        <v>0</v>
      </c>
      <c r="G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row>
    <row r="72" spans="1:39" ht="16.2" thickTop="1" x14ac:dyDescent="0.3">
      <c r="A72" s="724" t="s">
        <v>699</v>
      </c>
      <c r="B72" s="725"/>
      <c r="C72" s="725"/>
      <c r="D72" s="377"/>
      <c r="E72" s="107"/>
      <c r="F72" s="510"/>
      <c r="G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row>
    <row r="73" spans="1:39" ht="15.6" x14ac:dyDescent="0.3">
      <c r="A73" s="438" t="s">
        <v>1194</v>
      </c>
      <c r="B73" s="431" t="s">
        <v>567</v>
      </c>
      <c r="C73" s="304"/>
      <c r="D73" s="355" t="s">
        <v>688</v>
      </c>
      <c r="E73" s="458"/>
      <c r="F73" s="507"/>
      <c r="G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row>
    <row r="74" spans="1:39" ht="15.6" x14ac:dyDescent="0.3">
      <c r="A74" s="438" t="s">
        <v>1195</v>
      </c>
      <c r="B74" s="251" t="s">
        <v>400</v>
      </c>
      <c r="C74" s="304"/>
      <c r="D74" s="304"/>
      <c r="E74" s="106"/>
      <c r="F74" s="508"/>
      <c r="G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row>
    <row r="75" spans="1:39" ht="15.6" x14ac:dyDescent="0.3">
      <c r="A75" s="438" t="s">
        <v>1196</v>
      </c>
      <c r="B75" s="251" t="s">
        <v>717</v>
      </c>
      <c r="C75" s="251"/>
      <c r="D75" s="355" t="s">
        <v>1196</v>
      </c>
      <c r="E75" s="102">
        <f>E205</f>
        <v>0</v>
      </c>
      <c r="F75" s="511">
        <f>F205</f>
        <v>0</v>
      </c>
      <c r="G75" s="11"/>
      <c r="H75" s="249"/>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row>
    <row r="76" spans="1:39" ht="15.6" x14ac:dyDescent="0.3">
      <c r="A76" s="438" t="s">
        <v>1197</v>
      </c>
      <c r="B76" s="251" t="s">
        <v>822</v>
      </c>
      <c r="C76" s="251"/>
      <c r="D76" s="355" t="s">
        <v>1197</v>
      </c>
      <c r="E76" s="102">
        <f>E210</f>
        <v>0</v>
      </c>
      <c r="F76" s="511">
        <f>F210</f>
        <v>0</v>
      </c>
      <c r="G76" s="11"/>
      <c r="H76" s="249"/>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row>
    <row r="77" spans="1:39" ht="15.6" x14ac:dyDescent="0.3">
      <c r="A77" s="438" t="s">
        <v>1198</v>
      </c>
      <c r="B77" s="562" t="s">
        <v>1284</v>
      </c>
      <c r="C77" s="518"/>
      <c r="D77" s="520"/>
      <c r="E77" s="106"/>
      <c r="F77" s="508"/>
      <c r="G77" s="11"/>
      <c r="H77" s="249"/>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row>
    <row r="78" spans="1:39" ht="15.6" x14ac:dyDescent="0.3">
      <c r="A78" s="438"/>
      <c r="B78" s="518"/>
      <c r="C78" s="518"/>
      <c r="D78" s="251"/>
      <c r="E78" s="106"/>
      <c r="F78" s="508"/>
      <c r="G78" s="11"/>
      <c r="H78" s="249"/>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row>
    <row r="79" spans="1:39" s="11" customFormat="1" ht="15.6" x14ac:dyDescent="0.3">
      <c r="A79" s="438"/>
      <c r="B79" s="518"/>
      <c r="C79" s="519"/>
      <c r="D79" s="356"/>
      <c r="E79" s="106"/>
      <c r="F79" s="508"/>
    </row>
    <row r="80" spans="1:39" ht="15.6" x14ac:dyDescent="0.3">
      <c r="A80" s="438" t="s">
        <v>1199</v>
      </c>
      <c r="B80" s="251" t="s">
        <v>401</v>
      </c>
      <c r="C80" s="251"/>
      <c r="D80" s="251"/>
      <c r="E80" s="106"/>
      <c r="F80" s="508"/>
      <c r="G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row>
    <row r="81" spans="1:39" ht="15.6" x14ac:dyDescent="0.3">
      <c r="A81" s="438" t="s">
        <v>1200</v>
      </c>
      <c r="B81" s="254" t="s">
        <v>444</v>
      </c>
      <c r="C81" s="304"/>
      <c r="D81" s="304"/>
      <c r="E81" s="106"/>
      <c r="F81" s="508"/>
      <c r="G81" s="11" t="s">
        <v>445</v>
      </c>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row>
    <row r="82" spans="1:39" ht="16.8" thickBot="1" x14ac:dyDescent="0.4">
      <c r="A82" s="432"/>
      <c r="B82" s="722" t="s">
        <v>20</v>
      </c>
      <c r="C82" s="722"/>
      <c r="D82" s="352"/>
      <c r="E82" s="339">
        <f>SUM(E74:E81)</f>
        <v>0</v>
      </c>
      <c r="F82" s="339">
        <f>SUM(F74:F81)</f>
        <v>0</v>
      </c>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row>
    <row r="83" spans="1:39" ht="16.2" thickTop="1" x14ac:dyDescent="0.3">
      <c r="A83" s="724" t="s">
        <v>700</v>
      </c>
      <c r="B83" s="725"/>
      <c r="C83" s="726"/>
      <c r="D83" s="316"/>
      <c r="E83" s="107"/>
      <c r="F83" s="510"/>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row>
    <row r="84" spans="1:39" ht="16.2" x14ac:dyDescent="0.35">
      <c r="A84" s="438" t="s">
        <v>1203</v>
      </c>
      <c r="B84" s="431" t="s">
        <v>1201</v>
      </c>
      <c r="C84" s="381"/>
      <c r="D84" s="355" t="s">
        <v>689</v>
      </c>
      <c r="E84" s="106"/>
      <c r="F84" s="508"/>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row>
    <row r="85" spans="1:39" ht="15.6" x14ac:dyDescent="0.3">
      <c r="A85" s="438" t="s">
        <v>1204</v>
      </c>
      <c r="B85" s="431" t="s">
        <v>1202</v>
      </c>
      <c r="C85" s="306"/>
      <c r="D85" s="306"/>
      <c r="E85" s="458"/>
      <c r="F85" s="507"/>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row>
    <row r="86" spans="1:39" ht="15.6" x14ac:dyDescent="0.3">
      <c r="A86" s="438" t="s">
        <v>1205</v>
      </c>
      <c r="B86" s="732" t="s">
        <v>480</v>
      </c>
      <c r="C86" s="733"/>
      <c r="D86" s="382"/>
      <c r="E86" s="106"/>
      <c r="F86" s="508"/>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row>
    <row r="87" spans="1:39" ht="15.6" x14ac:dyDescent="0.3">
      <c r="A87" s="438" t="s">
        <v>1206</v>
      </c>
      <c r="B87" s="732" t="s">
        <v>805</v>
      </c>
      <c r="C87" s="733"/>
      <c r="D87" s="382"/>
      <c r="E87" s="106"/>
      <c r="F87" s="508"/>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row>
    <row r="88" spans="1:39" ht="15.6" x14ac:dyDescent="0.3">
      <c r="A88" s="438" t="s">
        <v>1207</v>
      </c>
      <c r="B88" s="732" t="s">
        <v>806</v>
      </c>
      <c r="C88" s="733"/>
      <c r="D88" s="382"/>
      <c r="E88" s="106"/>
      <c r="F88" s="508"/>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row>
    <row r="89" spans="1:39" ht="15.6" x14ac:dyDescent="0.3">
      <c r="A89" s="438" t="s">
        <v>1208</v>
      </c>
      <c r="B89" s="456"/>
      <c r="C89" s="454" t="s">
        <v>1176</v>
      </c>
      <c r="D89" s="455"/>
      <c r="E89" s="106"/>
      <c r="F89" s="508"/>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row>
    <row r="90" spans="1:39" ht="15.6" x14ac:dyDescent="0.3">
      <c r="A90" s="438" t="s">
        <v>1209</v>
      </c>
      <c r="B90" s="447">
        <v>1</v>
      </c>
      <c r="C90" s="382"/>
      <c r="D90" s="453"/>
      <c r="E90" s="106"/>
      <c r="F90" s="508"/>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row>
    <row r="91" spans="1:39" ht="15.6" x14ac:dyDescent="0.3">
      <c r="A91" s="438" t="s">
        <v>1210</v>
      </c>
      <c r="B91" s="447">
        <v>2</v>
      </c>
      <c r="C91" s="382"/>
      <c r="D91" s="453"/>
      <c r="E91" s="106"/>
      <c r="F91" s="508"/>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row>
    <row r="92" spans="1:39" ht="16.2" x14ac:dyDescent="0.35">
      <c r="A92" s="438"/>
      <c r="B92" s="454"/>
      <c r="C92" s="455"/>
      <c r="D92" s="318"/>
      <c r="E92" s="106"/>
      <c r="F92" s="508"/>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row>
    <row r="93" spans="1:39" ht="16.8" thickBot="1" x14ac:dyDescent="0.4">
      <c r="A93" s="432"/>
      <c r="B93" s="722" t="s">
        <v>20</v>
      </c>
      <c r="C93" s="722"/>
      <c r="D93" s="351"/>
      <c r="E93" s="339">
        <f>SUM(E84:E92)</f>
        <v>0</v>
      </c>
      <c r="F93" s="339">
        <f>SUM(F84:F92)</f>
        <v>0</v>
      </c>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row>
    <row r="94" spans="1:39" ht="16.2" thickTop="1" x14ac:dyDescent="0.3">
      <c r="A94" s="724" t="s">
        <v>701</v>
      </c>
      <c r="B94" s="725"/>
      <c r="C94" s="726"/>
      <c r="D94" s="316"/>
      <c r="E94" s="107"/>
      <c r="F94" s="510"/>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row>
    <row r="95" spans="1:39" ht="16.2" x14ac:dyDescent="0.35">
      <c r="A95" s="438" t="s">
        <v>1212</v>
      </c>
      <c r="B95" s="431" t="s">
        <v>1211</v>
      </c>
      <c r="C95" s="381"/>
      <c r="D95" s="355" t="s">
        <v>690</v>
      </c>
      <c r="E95" s="458"/>
      <c r="F95" s="507"/>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row>
    <row r="96" spans="1:39" ht="16.2" x14ac:dyDescent="0.35">
      <c r="A96" s="438" t="s">
        <v>1213</v>
      </c>
      <c r="B96" s="251" t="s">
        <v>402</v>
      </c>
      <c r="C96" s="381"/>
      <c r="D96" s="317"/>
      <c r="E96" s="106"/>
      <c r="F96" s="508"/>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row>
    <row r="97" spans="1:39" ht="16.2" x14ac:dyDescent="0.35">
      <c r="A97" s="438" t="s">
        <v>1214</v>
      </c>
      <c r="B97" s="251"/>
      <c r="C97" s="381"/>
      <c r="D97" s="317"/>
      <c r="E97" s="106"/>
      <c r="F97" s="508"/>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row>
    <row r="98" spans="1:39" ht="16.2" x14ac:dyDescent="0.35">
      <c r="A98" s="438" t="s">
        <v>1215</v>
      </c>
      <c r="B98" s="251" t="s">
        <v>30</v>
      </c>
      <c r="C98" s="381"/>
      <c r="D98" s="381"/>
      <c r="E98" s="106"/>
      <c r="F98" s="508"/>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row>
    <row r="99" spans="1:39" ht="16.2" x14ac:dyDescent="0.35">
      <c r="A99" s="438"/>
      <c r="B99" s="381"/>
      <c r="C99" s="381"/>
      <c r="D99" s="317"/>
      <c r="E99" s="106"/>
      <c r="F99" s="508"/>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row>
    <row r="100" spans="1:39" ht="16.2" thickBot="1" x14ac:dyDescent="0.35">
      <c r="A100" s="432"/>
      <c r="B100" s="722" t="s">
        <v>20</v>
      </c>
      <c r="C100" s="722"/>
      <c r="D100" s="350"/>
      <c r="E100" s="339">
        <f>SUM(E96:E98)</f>
        <v>0</v>
      </c>
      <c r="F100" s="339">
        <f>SUM(F96:F98)</f>
        <v>0</v>
      </c>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row>
    <row r="101" spans="1:39" ht="16.2" thickTop="1" x14ac:dyDescent="0.3">
      <c r="A101" s="435"/>
      <c r="B101" s="320"/>
      <c r="C101" s="320"/>
      <c r="D101" s="321"/>
      <c r="E101" s="465"/>
      <c r="F101" s="512"/>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row>
    <row r="102" spans="1:39" ht="15.6" x14ac:dyDescent="0.3">
      <c r="A102" s="724" t="s">
        <v>702</v>
      </c>
      <c r="B102" s="725"/>
      <c r="C102" s="726"/>
      <c r="D102" s="355" t="s">
        <v>691</v>
      </c>
      <c r="E102" s="102"/>
      <c r="F102" s="5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row>
    <row r="103" spans="1:39" ht="15.6" x14ac:dyDescent="0.3">
      <c r="A103" s="438" t="s">
        <v>1216</v>
      </c>
      <c r="B103" s="431" t="s">
        <v>610</v>
      </c>
      <c r="C103" s="251"/>
      <c r="D103" s="251"/>
      <c r="E103" s="458"/>
      <c r="F103" s="507"/>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row>
    <row r="104" spans="1:39" ht="15.6" x14ac:dyDescent="0.3">
      <c r="A104" s="438" t="s">
        <v>1217</v>
      </c>
      <c r="B104" s="254" t="s">
        <v>410</v>
      </c>
      <c r="C104" s="451"/>
      <c r="D104" s="451"/>
      <c r="E104" s="106"/>
      <c r="F104" s="508"/>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row>
    <row r="105" spans="1:39" ht="15.6" x14ac:dyDescent="0.3">
      <c r="A105" s="438" t="s">
        <v>1218</v>
      </c>
      <c r="B105" s="254" t="s">
        <v>411</v>
      </c>
      <c r="C105" s="451"/>
      <c r="D105" s="451"/>
      <c r="E105" s="106"/>
      <c r="F105" s="508"/>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row>
    <row r="106" spans="1:39" ht="15.6" x14ac:dyDescent="0.3">
      <c r="A106" s="438" t="s">
        <v>1219</v>
      </c>
      <c r="B106" s="254" t="s">
        <v>412</v>
      </c>
      <c r="C106" s="451"/>
      <c r="D106" s="451"/>
      <c r="E106" s="106"/>
      <c r="F106" s="508"/>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row>
    <row r="107" spans="1:39" ht="15.6" x14ac:dyDescent="0.3">
      <c r="A107" s="438" t="s">
        <v>1220</v>
      </c>
      <c r="B107" s="452" t="s">
        <v>1166</v>
      </c>
      <c r="C107" s="451"/>
      <c r="D107" s="451"/>
      <c r="E107" s="106"/>
      <c r="F107" s="508"/>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row>
    <row r="108" spans="1:39" ht="15.6" x14ac:dyDescent="0.3">
      <c r="A108" s="438" t="s">
        <v>1221</v>
      </c>
      <c r="B108" s="452" t="s">
        <v>1167</v>
      </c>
      <c r="C108" s="451"/>
      <c r="D108" s="451"/>
      <c r="E108" s="106"/>
      <c r="F108" s="508"/>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row>
    <row r="109" spans="1:39" ht="16.2" x14ac:dyDescent="0.35">
      <c r="A109" s="438"/>
      <c r="B109" s="728" t="s">
        <v>804</v>
      </c>
      <c r="C109" s="729"/>
      <c r="D109" s="380"/>
      <c r="E109" s="106"/>
      <c r="F109" s="508"/>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row>
    <row r="110" spans="1:39" ht="16.2" thickBot="1" x14ac:dyDescent="0.35">
      <c r="A110" s="432"/>
      <c r="B110" s="722" t="s">
        <v>20</v>
      </c>
      <c r="C110" s="722"/>
      <c r="D110" s="350"/>
      <c r="E110" s="339">
        <f>SUM(E103:E109)</f>
        <v>0</v>
      </c>
      <c r="F110" s="339">
        <f>SUM(F103:F109)</f>
        <v>0</v>
      </c>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row>
    <row r="111" spans="1:39" ht="16.2" thickTop="1" x14ac:dyDescent="0.3">
      <c r="A111" s="724" t="s">
        <v>703</v>
      </c>
      <c r="B111" s="725"/>
      <c r="C111" s="726"/>
      <c r="D111" s="378"/>
      <c r="E111" s="102"/>
      <c r="F111" s="5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row>
    <row r="112" spans="1:39" ht="15.6" x14ac:dyDescent="0.3">
      <c r="A112" s="438" t="s">
        <v>1222</v>
      </c>
      <c r="B112" s="431" t="s">
        <v>8</v>
      </c>
      <c r="C112" s="251"/>
      <c r="D112" s="355"/>
      <c r="E112" s="458"/>
      <c r="F112" s="507"/>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row>
    <row r="113" spans="1:39" ht="15.6" x14ac:dyDescent="0.3">
      <c r="A113" s="438" t="s">
        <v>1223</v>
      </c>
      <c r="B113" s="251" t="s">
        <v>435</v>
      </c>
      <c r="C113" s="251"/>
      <c r="D113" s="355"/>
      <c r="E113" s="102"/>
      <c r="F113" s="5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row>
    <row r="114" spans="1:39" ht="15.6" x14ac:dyDescent="0.3">
      <c r="A114" s="438" t="s">
        <v>1224</v>
      </c>
      <c r="B114" s="251" t="s">
        <v>405</v>
      </c>
      <c r="C114" s="251"/>
      <c r="D114" s="313"/>
      <c r="E114" s="106"/>
      <c r="F114" s="508"/>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row>
    <row r="115" spans="1:39" ht="15.6" x14ac:dyDescent="0.3">
      <c r="A115" s="438"/>
      <c r="B115" s="251"/>
      <c r="C115" s="251"/>
      <c r="D115" s="313"/>
      <c r="E115" s="106"/>
      <c r="F115" s="508"/>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row>
    <row r="116" spans="1:39" ht="16.8" thickBot="1" x14ac:dyDescent="0.4">
      <c r="A116" s="438"/>
      <c r="B116" s="734" t="s">
        <v>20</v>
      </c>
      <c r="C116" s="734"/>
      <c r="D116" s="312"/>
      <c r="E116" s="460">
        <f>SUM(E113:E115)</f>
        <v>0</v>
      </c>
      <c r="F116" s="460">
        <f>SUM(F113:F115)</f>
        <v>0</v>
      </c>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row>
    <row r="117" spans="1:39" ht="16.8" thickTop="1" x14ac:dyDescent="0.35">
      <c r="A117" s="724" t="s">
        <v>704</v>
      </c>
      <c r="B117" s="725"/>
      <c r="C117" s="726"/>
      <c r="D117" s="312"/>
      <c r="E117" s="521"/>
      <c r="F117" s="522"/>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row>
    <row r="118" spans="1:39" ht="15.6" x14ac:dyDescent="0.3">
      <c r="A118" s="438" t="s">
        <v>1225</v>
      </c>
      <c r="B118" s="431" t="s">
        <v>9</v>
      </c>
      <c r="C118" s="250"/>
      <c r="D118" s="250"/>
      <c r="E118" s="458"/>
      <c r="F118" s="507"/>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row>
    <row r="119" spans="1:39" ht="15.6" x14ac:dyDescent="0.3">
      <c r="A119" s="438" t="s">
        <v>1226</v>
      </c>
      <c r="B119" s="251" t="s">
        <v>416</v>
      </c>
      <c r="C119" s="251"/>
      <c r="D119" s="250" t="s">
        <v>1226</v>
      </c>
      <c r="E119" s="102">
        <f>E215</f>
        <v>0</v>
      </c>
      <c r="F119" s="102">
        <f>F215</f>
        <v>0</v>
      </c>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row>
    <row r="120" spans="1:39" ht="15.6" x14ac:dyDescent="0.3">
      <c r="A120" s="438" t="s">
        <v>1227</v>
      </c>
      <c r="B120" s="251" t="s">
        <v>30</v>
      </c>
      <c r="C120" s="251"/>
      <c r="D120" s="251"/>
      <c r="E120" s="106"/>
      <c r="F120" s="508"/>
      <c r="G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row>
    <row r="121" spans="1:39" ht="16.8" thickBot="1" x14ac:dyDescent="0.4">
      <c r="A121" s="438"/>
      <c r="B121" s="734" t="s">
        <v>20</v>
      </c>
      <c r="C121" s="734"/>
      <c r="D121" s="312"/>
      <c r="E121" s="460">
        <f>SUM(E119:E120)</f>
        <v>0</v>
      </c>
      <c r="F121" s="460">
        <f>SUM(F119:F120)</f>
        <v>0</v>
      </c>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row>
    <row r="122" spans="1:39" ht="16.2" thickTop="1" x14ac:dyDescent="0.3">
      <c r="A122" s="724" t="s">
        <v>705</v>
      </c>
      <c r="B122" s="725"/>
      <c r="C122" s="726"/>
      <c r="D122" s="355" t="s">
        <v>694</v>
      </c>
      <c r="E122" s="102"/>
      <c r="F122" s="5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row>
    <row r="123" spans="1:39" ht="15.6" x14ac:dyDescent="0.3">
      <c r="A123" s="431" t="s">
        <v>583</v>
      </c>
      <c r="B123" s="251"/>
      <c r="C123" s="251"/>
      <c r="D123" s="251"/>
      <c r="E123" s="102"/>
      <c r="F123" s="511"/>
      <c r="G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row>
    <row r="124" spans="1:39" ht="15.6" x14ac:dyDescent="0.3">
      <c r="A124" s="438" t="s">
        <v>1235</v>
      </c>
      <c r="B124" s="255" t="s">
        <v>82</v>
      </c>
      <c r="C124" s="251"/>
      <c r="D124" s="251"/>
      <c r="E124" s="458"/>
      <c r="F124" s="507"/>
      <c r="G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row>
    <row r="125" spans="1:39" ht="15.6" x14ac:dyDescent="0.3">
      <c r="A125" s="438"/>
      <c r="B125" s="119" t="s">
        <v>442</v>
      </c>
      <c r="C125" s="251"/>
      <c r="D125" s="251"/>
      <c r="E125" s="102">
        <f>'R &amp; P Schedule'!D262</f>
        <v>0</v>
      </c>
      <c r="F125" s="511">
        <f>'R &amp; P Schedule'!E262</f>
        <v>0</v>
      </c>
      <c r="G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row>
    <row r="126" spans="1:39" ht="15.6" x14ac:dyDescent="0.3">
      <c r="A126" s="438"/>
      <c r="B126" s="119"/>
      <c r="C126" s="251"/>
      <c r="D126" s="251"/>
      <c r="E126" s="102">
        <f>'R &amp; P Schedule'!D263</f>
        <v>0</v>
      </c>
      <c r="F126" s="511">
        <f>'R &amp; P Schedule'!E263</f>
        <v>0</v>
      </c>
      <c r="G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row>
    <row r="127" spans="1:39" ht="16.8" thickBot="1" x14ac:dyDescent="0.4">
      <c r="A127" s="438"/>
      <c r="B127" s="727" t="s">
        <v>78</v>
      </c>
      <c r="C127" s="727"/>
      <c r="D127" s="312"/>
      <c r="E127" s="460">
        <f>SUM(E125:E126)</f>
        <v>0</v>
      </c>
      <c r="F127" s="460">
        <f>SUM(F125:F126)</f>
        <v>0</v>
      </c>
      <c r="G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row>
    <row r="128" spans="1:39" ht="16.2" thickTop="1" x14ac:dyDescent="0.3">
      <c r="A128" s="438" t="s">
        <v>1236</v>
      </c>
      <c r="B128" s="431" t="s">
        <v>611</v>
      </c>
      <c r="C128" s="251"/>
      <c r="D128" s="251"/>
      <c r="E128" s="102"/>
      <c r="F128" s="511"/>
      <c r="G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row>
    <row r="129" spans="1:39" ht="15.6" x14ac:dyDescent="0.3">
      <c r="A129" s="438" t="s">
        <v>32</v>
      </c>
      <c r="B129" s="255" t="s">
        <v>84</v>
      </c>
      <c r="C129" s="251"/>
      <c r="D129" s="251"/>
      <c r="E129" s="458"/>
      <c r="F129" s="507"/>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row>
    <row r="130" spans="1:39" ht="15.6" x14ac:dyDescent="0.3">
      <c r="A130" s="438"/>
      <c r="B130" s="119">
        <v>1</v>
      </c>
      <c r="C130" s="251"/>
      <c r="D130" s="251"/>
      <c r="E130" s="102">
        <f>'R &amp; P Schedule'!D267</f>
        <v>0</v>
      </c>
      <c r="F130" s="511">
        <f>'R &amp; P Schedule'!E267</f>
        <v>0</v>
      </c>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row>
    <row r="131" spans="1:39" ht="15.6" x14ac:dyDescent="0.3">
      <c r="A131" s="438"/>
      <c r="B131" s="119">
        <v>2</v>
      </c>
      <c r="C131" s="251"/>
      <c r="D131" s="251"/>
      <c r="E131" s="102">
        <f>'R &amp; P Schedule'!D268</f>
        <v>0</v>
      </c>
      <c r="F131" s="511">
        <f>'R &amp; P Schedule'!E268</f>
        <v>0</v>
      </c>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row>
    <row r="132" spans="1:39" ht="15.6" x14ac:dyDescent="0.3">
      <c r="A132" s="438"/>
      <c r="B132" s="119">
        <v>3</v>
      </c>
      <c r="C132" s="251"/>
      <c r="D132" s="251"/>
      <c r="E132" s="102">
        <f>'R &amp; P Schedule'!D269</f>
        <v>0</v>
      </c>
      <c r="F132" s="511">
        <f>'R &amp; P Schedule'!E269</f>
        <v>0</v>
      </c>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row>
    <row r="133" spans="1:39" ht="15.6" x14ac:dyDescent="0.3">
      <c r="A133" s="438"/>
      <c r="B133" s="119">
        <v>4</v>
      </c>
      <c r="C133" s="251"/>
      <c r="D133" s="251"/>
      <c r="E133" s="102">
        <f>'R &amp; P Schedule'!D270</f>
        <v>0</v>
      </c>
      <c r="F133" s="511">
        <f>'R &amp; P Schedule'!E270</f>
        <v>0</v>
      </c>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row>
    <row r="134" spans="1:39" ht="15.6" x14ac:dyDescent="0.3">
      <c r="A134" s="438"/>
      <c r="B134" s="119">
        <v>5</v>
      </c>
      <c r="C134" s="251"/>
      <c r="D134" s="251"/>
      <c r="E134" s="102">
        <f>'R &amp; P Schedule'!D271</f>
        <v>0</v>
      </c>
      <c r="F134" s="511">
        <f>'R &amp; P Schedule'!E271</f>
        <v>0</v>
      </c>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row>
    <row r="135" spans="1:39" ht="15.6" x14ac:dyDescent="0.3">
      <c r="A135" s="438"/>
      <c r="B135" s="119">
        <v>6</v>
      </c>
      <c r="C135" s="251"/>
      <c r="D135" s="251"/>
      <c r="E135" s="102">
        <f>'R &amp; P Schedule'!D272</f>
        <v>0</v>
      </c>
      <c r="F135" s="511">
        <f>'R &amp; P Schedule'!E272</f>
        <v>0</v>
      </c>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row>
    <row r="136" spans="1:39" ht="16.8" thickBot="1" x14ac:dyDescent="0.4">
      <c r="A136" s="438"/>
      <c r="B136" s="256" t="s">
        <v>85</v>
      </c>
      <c r="C136" s="250"/>
      <c r="D136" s="311"/>
      <c r="E136" s="460">
        <f>SUM(E130:E135)</f>
        <v>0</v>
      </c>
      <c r="F136" s="460">
        <f>SUM(F130:F135)</f>
        <v>0</v>
      </c>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row>
    <row r="137" spans="1:39" ht="16.2" thickTop="1" x14ac:dyDescent="0.3">
      <c r="A137" s="438" t="s">
        <v>1237</v>
      </c>
      <c r="B137" s="257" t="s">
        <v>86</v>
      </c>
      <c r="C137" s="251"/>
      <c r="D137" s="251"/>
      <c r="E137" s="458"/>
      <c r="F137" s="507"/>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row>
    <row r="138" spans="1:39" ht="15.6" x14ac:dyDescent="0.3">
      <c r="A138" s="438"/>
      <c r="B138" s="119">
        <v>1</v>
      </c>
      <c r="C138" s="251"/>
      <c r="D138" s="251"/>
      <c r="E138" s="102">
        <f>'R &amp; P Schedule'!D275</f>
        <v>0</v>
      </c>
      <c r="F138" s="511">
        <f>'R &amp; P Schedule'!E275</f>
        <v>0</v>
      </c>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row>
    <row r="139" spans="1:39" ht="15.6" x14ac:dyDescent="0.3">
      <c r="A139" s="438"/>
      <c r="B139" s="119">
        <v>2</v>
      </c>
      <c r="C139" s="251"/>
      <c r="D139" s="251"/>
      <c r="E139" s="102">
        <f>'R &amp; P Schedule'!D276</f>
        <v>0</v>
      </c>
      <c r="F139" s="511">
        <f>'R &amp; P Schedule'!E276</f>
        <v>0</v>
      </c>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row>
    <row r="140" spans="1:39" ht="15.6" x14ac:dyDescent="0.3">
      <c r="A140" s="438"/>
      <c r="B140" s="119">
        <v>3</v>
      </c>
      <c r="C140" s="251"/>
      <c r="D140" s="251"/>
      <c r="E140" s="102">
        <f>'R &amp; P Schedule'!D277</f>
        <v>0</v>
      </c>
      <c r="F140" s="511">
        <f>'R &amp; P Schedule'!E277</f>
        <v>0</v>
      </c>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row>
    <row r="141" spans="1:39" ht="15.6" x14ac:dyDescent="0.3">
      <c r="A141" s="438"/>
      <c r="B141" s="119">
        <v>4</v>
      </c>
      <c r="C141" s="251"/>
      <c r="D141" s="251"/>
      <c r="E141" s="102">
        <f>'R &amp; P Schedule'!D278</f>
        <v>0</v>
      </c>
      <c r="F141" s="511">
        <f>'R &amp; P Schedule'!E278</f>
        <v>0</v>
      </c>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row>
    <row r="142" spans="1:39" ht="15.6" x14ac:dyDescent="0.3">
      <c r="A142" s="438"/>
      <c r="B142" s="119">
        <v>5</v>
      </c>
      <c r="C142" s="251"/>
      <c r="D142" s="251"/>
      <c r="E142" s="102">
        <f>'R &amp; P Schedule'!D279</f>
        <v>0</v>
      </c>
      <c r="F142" s="511">
        <f>'R &amp; P Schedule'!E279</f>
        <v>0</v>
      </c>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row>
    <row r="143" spans="1:39" ht="16.8" thickBot="1" x14ac:dyDescent="0.4">
      <c r="A143" s="438"/>
      <c r="B143" s="256" t="s">
        <v>87</v>
      </c>
      <c r="C143" s="250"/>
      <c r="D143" s="251"/>
      <c r="E143" s="460">
        <f>SUM(E138:E142)</f>
        <v>0</v>
      </c>
      <c r="F143" s="460">
        <f>SUM(F138:F142)</f>
        <v>0</v>
      </c>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row>
    <row r="144" spans="1:39" ht="16.2" thickTop="1" x14ac:dyDescent="0.3">
      <c r="A144" s="438" t="s">
        <v>1238</v>
      </c>
      <c r="B144" s="307" t="s">
        <v>841</v>
      </c>
      <c r="C144" s="132"/>
      <c r="D144" s="251"/>
      <c r="E144" s="443"/>
      <c r="F144" s="495"/>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row>
    <row r="145" spans="1:39" ht="15.6" x14ac:dyDescent="0.3">
      <c r="A145" s="438"/>
      <c r="B145" s="307">
        <v>1</v>
      </c>
      <c r="C145" s="132"/>
      <c r="D145" s="251"/>
      <c r="E145" s="102">
        <f>'R &amp; P Schedule'!D282</f>
        <v>0</v>
      </c>
      <c r="F145" s="511">
        <f>'R &amp; P Schedule'!E282</f>
        <v>0</v>
      </c>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row>
    <row r="146" spans="1:39" ht="15.6" x14ac:dyDescent="0.3">
      <c r="A146" s="438"/>
      <c r="B146" s="307">
        <v>2</v>
      </c>
      <c r="C146" s="132"/>
      <c r="D146" s="251"/>
      <c r="E146" s="102">
        <f>'R &amp; P Schedule'!D283</f>
        <v>0</v>
      </c>
      <c r="F146" s="511">
        <f>'R &amp; P Schedule'!E283</f>
        <v>0</v>
      </c>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row>
    <row r="147" spans="1:39" ht="15.6" x14ac:dyDescent="0.3">
      <c r="A147" s="438"/>
      <c r="B147" s="132" t="s">
        <v>842</v>
      </c>
      <c r="C147" s="132"/>
      <c r="D147" s="251"/>
      <c r="E147" s="466">
        <f>SUM(E145:E146)</f>
        <v>0</v>
      </c>
      <c r="F147" s="513">
        <f>SUM(F145:F146)</f>
        <v>0</v>
      </c>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row>
    <row r="148" spans="1:39" ht="15.6" x14ac:dyDescent="0.3">
      <c r="A148" s="438" t="s">
        <v>1239</v>
      </c>
      <c r="B148" s="257" t="s">
        <v>88</v>
      </c>
      <c r="C148" s="251"/>
      <c r="D148" s="251"/>
      <c r="E148" s="458"/>
      <c r="F148" s="507"/>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row>
    <row r="149" spans="1:39" ht="15.6" x14ac:dyDescent="0.3">
      <c r="A149" s="438"/>
      <c r="B149" s="119">
        <v>1</v>
      </c>
      <c r="C149" s="251"/>
      <c r="D149" s="251"/>
      <c r="E149" s="102">
        <f>'R &amp; P Schedule'!D286</f>
        <v>0</v>
      </c>
      <c r="F149" s="511">
        <f>'R &amp; P Schedule'!E286</f>
        <v>0</v>
      </c>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row>
    <row r="150" spans="1:39" ht="15.6" x14ac:dyDescent="0.3">
      <c r="A150" s="438"/>
      <c r="B150" s="119">
        <v>2</v>
      </c>
      <c r="C150" s="251"/>
      <c r="D150" s="251"/>
      <c r="E150" s="102">
        <f>'R &amp; P Schedule'!D287</f>
        <v>0</v>
      </c>
      <c r="F150" s="511">
        <f>'R &amp; P Schedule'!E287</f>
        <v>0</v>
      </c>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row>
    <row r="151" spans="1:39" ht="16.8" thickBot="1" x14ac:dyDescent="0.4">
      <c r="A151" s="438"/>
      <c r="B151" s="256" t="s">
        <v>89</v>
      </c>
      <c r="C151" s="250"/>
      <c r="D151" s="251"/>
      <c r="E151" s="460">
        <f>SUM(E149:E150)</f>
        <v>0</v>
      </c>
      <c r="F151" s="460">
        <f>SUM(F149:F150)</f>
        <v>0</v>
      </c>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row>
    <row r="152" spans="1:39" ht="17.399999999999999" thickTop="1" thickBot="1" x14ac:dyDescent="0.4">
      <c r="A152" s="438"/>
      <c r="B152" s="738" t="s">
        <v>78</v>
      </c>
      <c r="C152" s="739"/>
      <c r="D152" s="251"/>
      <c r="E152" s="460">
        <f>E136+E143+E151+E147</f>
        <v>0</v>
      </c>
      <c r="F152" s="460">
        <f>F136+F143+F151+F147</f>
        <v>0</v>
      </c>
      <c r="G152" s="11"/>
      <c r="H152" s="149"/>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row>
    <row r="153" spans="1:39" ht="16.8" thickTop="1" thickBot="1" x14ac:dyDescent="0.35">
      <c r="A153" s="432"/>
      <c r="B153" s="722" t="s">
        <v>20</v>
      </c>
      <c r="C153" s="722"/>
      <c r="D153" s="349"/>
      <c r="E153" s="339">
        <f>E127+E152</f>
        <v>0</v>
      </c>
      <c r="F153" s="339">
        <f>F127+F152</f>
        <v>0</v>
      </c>
      <c r="G153" s="155"/>
      <c r="H153" s="155"/>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row>
    <row r="154" spans="1:39" ht="16.2" thickTop="1" x14ac:dyDescent="0.3">
      <c r="A154" s="724" t="s">
        <v>706</v>
      </c>
      <c r="B154" s="725"/>
      <c r="C154" s="726"/>
      <c r="D154" s="355" t="s">
        <v>707</v>
      </c>
      <c r="E154" s="102"/>
      <c r="F154" s="5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row>
    <row r="155" spans="1:39" ht="15.6" x14ac:dyDescent="0.3">
      <c r="A155" s="438" t="s">
        <v>1240</v>
      </c>
      <c r="B155" s="431" t="s">
        <v>1234</v>
      </c>
      <c r="C155" s="250"/>
      <c r="D155" s="250"/>
      <c r="E155" s="458"/>
      <c r="F155" s="507"/>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row>
    <row r="156" spans="1:39" ht="15.6" x14ac:dyDescent="0.3">
      <c r="A156" s="438" t="s">
        <v>1241</v>
      </c>
      <c r="B156" s="251" t="s">
        <v>1263</v>
      </c>
      <c r="C156" s="251"/>
      <c r="D156" s="251"/>
      <c r="E156" s="106"/>
      <c r="F156" s="508"/>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row>
    <row r="157" spans="1:39" ht="15.6" x14ac:dyDescent="0.3">
      <c r="A157" s="438" t="s">
        <v>1242</v>
      </c>
      <c r="B157" s="251" t="s">
        <v>436</v>
      </c>
      <c r="C157" s="250"/>
      <c r="D157" s="250"/>
      <c r="E157" s="106"/>
      <c r="F157" s="508"/>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row>
    <row r="158" spans="1:39" ht="15.6" x14ac:dyDescent="0.3">
      <c r="A158" s="438" t="s">
        <v>1243</v>
      </c>
      <c r="B158" s="251" t="s">
        <v>406</v>
      </c>
      <c r="C158" s="250"/>
      <c r="D158" s="250"/>
      <c r="E158" s="106"/>
      <c r="F158" s="508"/>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row>
    <row r="159" spans="1:39" ht="15.6" x14ac:dyDescent="0.3">
      <c r="A159" s="438" t="s">
        <v>1244</v>
      </c>
      <c r="B159" s="251" t="s">
        <v>407</v>
      </c>
      <c r="C159" s="251"/>
      <c r="D159" s="250"/>
      <c r="E159" s="106"/>
      <c r="F159" s="508"/>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row>
    <row r="160" spans="1:39" ht="15.6" x14ac:dyDescent="0.3">
      <c r="A160" s="438" t="s">
        <v>1245</v>
      </c>
      <c r="B160" s="251" t="s">
        <v>408</v>
      </c>
      <c r="C160" s="250"/>
      <c r="D160" s="250"/>
      <c r="E160" s="106"/>
      <c r="F160" s="508"/>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row>
    <row r="161" spans="1:39" ht="16.8" thickBot="1" x14ac:dyDescent="0.4">
      <c r="A161" s="438"/>
      <c r="B161" s="727" t="s">
        <v>78</v>
      </c>
      <c r="C161" s="727"/>
      <c r="D161" s="250"/>
      <c r="E161" s="460">
        <f>SUM(E156:E160)</f>
        <v>0</v>
      </c>
      <c r="F161" s="460">
        <f>SUM(F156:F160)</f>
        <v>0</v>
      </c>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row>
    <row r="162" spans="1:39" ht="16.2" thickTop="1" x14ac:dyDescent="0.3">
      <c r="A162" s="438" t="s">
        <v>1246</v>
      </c>
      <c r="B162" s="431" t="s">
        <v>612</v>
      </c>
      <c r="C162" s="251"/>
      <c r="D162" s="251"/>
      <c r="E162" s="458"/>
      <c r="F162" s="507"/>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row>
    <row r="163" spans="1:39" ht="15.6" x14ac:dyDescent="0.3">
      <c r="A163" s="438" t="s">
        <v>1247</v>
      </c>
      <c r="B163" s="251" t="s">
        <v>379</v>
      </c>
      <c r="C163" s="251"/>
      <c r="D163" s="251"/>
      <c r="E163" s="106"/>
      <c r="F163" s="508"/>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row>
    <row r="164" spans="1:39" ht="15.6" x14ac:dyDescent="0.3">
      <c r="A164" s="438" t="s">
        <v>1248</v>
      </c>
      <c r="B164" s="251" t="s">
        <v>409</v>
      </c>
      <c r="C164" s="251"/>
      <c r="D164" s="251"/>
      <c r="E164" s="106"/>
      <c r="F164" s="508"/>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row>
    <row r="165" spans="1:39" ht="15.6" x14ac:dyDescent="0.3">
      <c r="A165" s="438" t="s">
        <v>1249</v>
      </c>
      <c r="B165" s="251" t="s">
        <v>1228</v>
      </c>
      <c r="C165" s="251"/>
      <c r="D165" s="251"/>
      <c r="E165" s="106"/>
      <c r="F165" s="508"/>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row>
    <row r="166" spans="1:39" ht="16.8" thickBot="1" x14ac:dyDescent="0.4">
      <c r="A166" s="438"/>
      <c r="B166" s="727" t="s">
        <v>78</v>
      </c>
      <c r="C166" s="727"/>
      <c r="D166" s="312"/>
      <c r="E166" s="460">
        <f>SUM(E163:E165)</f>
        <v>0</v>
      </c>
      <c r="F166" s="460">
        <f>SUM(F163:F165)</f>
        <v>0</v>
      </c>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row>
    <row r="167" spans="1:39" ht="16.2" thickTop="1" x14ac:dyDescent="0.3">
      <c r="A167" s="438"/>
      <c r="B167" s="253"/>
      <c r="C167" s="253"/>
      <c r="D167" s="253"/>
      <c r="E167" s="102"/>
      <c r="F167" s="5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row>
    <row r="168" spans="1:39" ht="16.2" thickBot="1" x14ac:dyDescent="0.35">
      <c r="A168" s="432"/>
      <c r="B168" s="735" t="s">
        <v>20</v>
      </c>
      <c r="C168" s="736"/>
      <c r="D168" s="348"/>
      <c r="E168" s="339">
        <f>E166+E161</f>
        <v>0</v>
      </c>
      <c r="F168" s="339">
        <f>F166+F161</f>
        <v>0</v>
      </c>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row>
    <row r="169" spans="1:39" ht="16.2" thickTop="1" x14ac:dyDescent="0.3">
      <c r="A169" s="724" t="s">
        <v>1285</v>
      </c>
      <c r="B169" s="725"/>
      <c r="C169" s="726"/>
      <c r="D169" s="355" t="s">
        <v>1305</v>
      </c>
      <c r="E169" s="102"/>
      <c r="F169" s="5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row>
    <row r="170" spans="1:39" ht="15.6" x14ac:dyDescent="0.3">
      <c r="A170" s="438" t="s">
        <v>1286</v>
      </c>
      <c r="B170" s="431" t="s">
        <v>10</v>
      </c>
      <c r="C170" s="251"/>
      <c r="D170" s="251"/>
      <c r="E170" s="458"/>
      <c r="F170" s="507"/>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row>
    <row r="171" spans="1:39" ht="15.6" x14ac:dyDescent="0.3">
      <c r="A171" s="438" t="s">
        <v>1287</v>
      </c>
      <c r="B171" s="251" t="s">
        <v>820</v>
      </c>
      <c r="C171" s="251"/>
      <c r="D171" s="251"/>
      <c r="E171" s="106"/>
      <c r="F171" s="508"/>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row>
    <row r="172" spans="1:39" ht="15.6" x14ac:dyDescent="0.3">
      <c r="A172" s="438" t="s">
        <v>1288</v>
      </c>
      <c r="B172" s="251" t="s">
        <v>415</v>
      </c>
      <c r="C172" s="251"/>
      <c r="D172" s="251"/>
      <c r="E172" s="106"/>
      <c r="F172" s="508"/>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row>
    <row r="173" spans="1:39" ht="15.6" x14ac:dyDescent="0.3">
      <c r="A173" s="438" t="s">
        <v>1289</v>
      </c>
      <c r="B173" s="251"/>
      <c r="C173" s="251" t="s">
        <v>821</v>
      </c>
      <c r="D173" s="251"/>
      <c r="E173" s="106"/>
      <c r="F173" s="508"/>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row>
    <row r="174" spans="1:39" ht="15.6" x14ac:dyDescent="0.3">
      <c r="A174" s="438" t="s">
        <v>1290</v>
      </c>
      <c r="B174" s="251"/>
      <c r="C174" s="251" t="s">
        <v>487</v>
      </c>
      <c r="D174" s="251"/>
      <c r="E174" s="106"/>
      <c r="F174" s="508"/>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row>
    <row r="175" spans="1:39" ht="15.6" x14ac:dyDescent="0.3">
      <c r="A175" s="438" t="s">
        <v>1291</v>
      </c>
      <c r="B175" s="251"/>
      <c r="C175" s="251" t="s">
        <v>491</v>
      </c>
      <c r="D175" s="251"/>
      <c r="E175" s="106"/>
      <c r="F175" s="508"/>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row>
    <row r="176" spans="1:39" ht="15.6" x14ac:dyDescent="0.3">
      <c r="A176" s="438" t="s">
        <v>1292</v>
      </c>
      <c r="B176" s="251"/>
      <c r="C176" s="251" t="s">
        <v>488</v>
      </c>
      <c r="D176" s="251"/>
      <c r="E176" s="106"/>
      <c r="F176" s="508"/>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row>
    <row r="177" spans="1:39" ht="15.6" x14ac:dyDescent="0.3">
      <c r="A177" s="438" t="s">
        <v>1293</v>
      </c>
      <c r="B177" s="251"/>
      <c r="C177" s="251" t="s">
        <v>489</v>
      </c>
      <c r="D177" s="251"/>
      <c r="E177" s="106"/>
      <c r="F177" s="508"/>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row>
    <row r="178" spans="1:39" ht="15.6" x14ac:dyDescent="0.3">
      <c r="A178" s="438" t="s">
        <v>1294</v>
      </c>
      <c r="B178" s="251"/>
      <c r="C178" s="251" t="s">
        <v>490</v>
      </c>
      <c r="D178" s="251"/>
      <c r="E178" s="106"/>
      <c r="F178" s="508"/>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row>
    <row r="179" spans="1:39" ht="15.6" x14ac:dyDescent="0.3">
      <c r="A179" s="438" t="s">
        <v>1295</v>
      </c>
      <c r="B179" s="251" t="s">
        <v>819</v>
      </c>
      <c r="C179" s="251"/>
      <c r="D179" s="251"/>
      <c r="E179" s="106"/>
      <c r="F179" s="508"/>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row>
    <row r="180" spans="1:39" ht="15.6" x14ac:dyDescent="0.3">
      <c r="A180" s="438" t="s">
        <v>1296</v>
      </c>
      <c r="B180" s="251" t="s">
        <v>413</v>
      </c>
      <c r="C180" s="251"/>
      <c r="D180" s="251"/>
      <c r="E180" s="106"/>
      <c r="F180" s="508"/>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row>
    <row r="181" spans="1:39" ht="15.6" x14ac:dyDescent="0.3">
      <c r="A181" s="438" t="s">
        <v>1297</v>
      </c>
      <c r="B181" s="251" t="s">
        <v>414</v>
      </c>
      <c r="C181" s="251"/>
      <c r="D181" s="514"/>
      <c r="E181" s="106"/>
      <c r="F181" s="508"/>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row>
    <row r="182" spans="1:39" ht="15.6" x14ac:dyDescent="0.3">
      <c r="A182" s="438" t="s">
        <v>1298</v>
      </c>
      <c r="B182" s="251" t="s">
        <v>708</v>
      </c>
      <c r="C182" s="251"/>
      <c r="D182" s="251"/>
      <c r="E182" s="106"/>
      <c r="F182" s="508"/>
    </row>
    <row r="183" spans="1:39" ht="15.6" x14ac:dyDescent="0.3">
      <c r="A183" s="438" t="s">
        <v>1299</v>
      </c>
      <c r="B183" s="433" t="s">
        <v>1177</v>
      </c>
      <c r="C183" s="457"/>
      <c r="D183" s="457"/>
      <c r="E183" s="458"/>
      <c r="F183" s="507"/>
    </row>
    <row r="184" spans="1:39" ht="15.6" x14ac:dyDescent="0.3">
      <c r="A184" s="438" t="s">
        <v>1300</v>
      </c>
      <c r="B184" s="459">
        <v>1</v>
      </c>
      <c r="C184" s="457"/>
      <c r="D184" s="457"/>
      <c r="E184" s="106"/>
      <c r="F184" s="508"/>
    </row>
    <row r="185" spans="1:39" ht="15.6" x14ac:dyDescent="0.3">
      <c r="A185" s="438" t="s">
        <v>1301</v>
      </c>
      <c r="B185" s="459">
        <v>2</v>
      </c>
      <c r="C185" s="457"/>
      <c r="D185" s="457"/>
      <c r="E185" s="106"/>
      <c r="F185" s="508"/>
    </row>
    <row r="186" spans="1:39" ht="15.6" x14ac:dyDescent="0.3">
      <c r="A186" s="438" t="s">
        <v>1302</v>
      </c>
      <c r="B186" s="459">
        <v>3</v>
      </c>
      <c r="C186" s="457"/>
      <c r="D186" s="457"/>
      <c r="E186" s="106"/>
      <c r="F186" s="508"/>
    </row>
    <row r="187" spans="1:39" ht="15.6" x14ac:dyDescent="0.3">
      <c r="A187" s="438" t="s">
        <v>1303</v>
      </c>
      <c r="B187" s="251"/>
      <c r="C187" s="251"/>
      <c r="D187" s="313"/>
      <c r="E187" s="106"/>
      <c r="F187" s="508"/>
    </row>
    <row r="188" spans="1:39" ht="15.6" x14ac:dyDescent="0.3">
      <c r="A188" s="438" t="s">
        <v>1304</v>
      </c>
      <c r="B188" s="251" t="s">
        <v>709</v>
      </c>
      <c r="C188" s="251"/>
      <c r="D188" s="313"/>
      <c r="E188" s="106"/>
      <c r="F188" s="508"/>
    </row>
    <row r="189" spans="1:39" ht="16.2" thickBot="1" x14ac:dyDescent="0.35">
      <c r="A189" s="436"/>
      <c r="B189" s="737" t="s">
        <v>20</v>
      </c>
      <c r="C189" s="737"/>
      <c r="D189" s="437"/>
      <c r="E189" s="339">
        <f>SUM(E171:E188)</f>
        <v>0</v>
      </c>
      <c r="F189" s="339">
        <f>SUM(F171:F188)</f>
        <v>0</v>
      </c>
    </row>
    <row r="190" spans="1:39" x14ac:dyDescent="0.3">
      <c r="A190" s="515" t="s">
        <v>1229</v>
      </c>
      <c r="B190" s="450"/>
      <c r="C190" s="450"/>
      <c r="D190" s="450"/>
      <c r="E190" s="458"/>
      <c r="F190" s="507"/>
    </row>
    <row r="191" spans="1:39" ht="15.6" x14ac:dyDescent="0.3">
      <c r="A191" s="438" t="s">
        <v>1186</v>
      </c>
      <c r="B191" s="461" t="s">
        <v>403</v>
      </c>
      <c r="D191" s="472" t="s">
        <v>1186</v>
      </c>
      <c r="E191" s="458"/>
      <c r="F191" s="507"/>
    </row>
    <row r="192" spans="1:39" ht="15.6" x14ac:dyDescent="0.3">
      <c r="A192" s="438"/>
      <c r="B192" s="462">
        <v>1</v>
      </c>
      <c r="C192" s="450"/>
      <c r="D192" s="450"/>
      <c r="E192" s="106"/>
      <c r="F192" s="508"/>
    </row>
    <row r="193" spans="1:6" ht="15.6" x14ac:dyDescent="0.3">
      <c r="A193" s="438"/>
      <c r="B193" s="462">
        <v>2</v>
      </c>
      <c r="C193" s="450"/>
      <c r="D193" s="450"/>
      <c r="E193" s="106"/>
      <c r="F193" s="508"/>
    </row>
    <row r="194" spans="1:6" ht="15.6" x14ac:dyDescent="0.3">
      <c r="A194" s="438"/>
      <c r="B194" s="462">
        <v>3</v>
      </c>
      <c r="C194" s="450"/>
      <c r="D194" s="450"/>
      <c r="E194" s="106"/>
      <c r="F194" s="508"/>
    </row>
    <row r="195" spans="1:6" ht="15" thickBot="1" x14ac:dyDescent="0.35">
      <c r="A195" s="463"/>
      <c r="B195" s="721" t="s">
        <v>20</v>
      </c>
      <c r="C195" s="721"/>
      <c r="D195" s="464"/>
      <c r="E195" s="339">
        <f>SUM(E192:E194)</f>
        <v>0</v>
      </c>
      <c r="F195" s="339">
        <f>SUM(F192:F194)</f>
        <v>0</v>
      </c>
    </row>
    <row r="196" spans="1:6" ht="16.2" thickTop="1" x14ac:dyDescent="0.3">
      <c r="A196" s="438" t="s">
        <v>1187</v>
      </c>
      <c r="B196" s="461" t="s">
        <v>404</v>
      </c>
      <c r="C196" s="450"/>
      <c r="D196" s="471" t="s">
        <v>1187</v>
      </c>
      <c r="E196" s="458"/>
      <c r="F196" s="507"/>
    </row>
    <row r="197" spans="1:6" ht="15.6" x14ac:dyDescent="0.3">
      <c r="A197" s="438"/>
      <c r="B197" s="462">
        <v>1</v>
      </c>
      <c r="C197" s="450"/>
      <c r="D197" s="450"/>
      <c r="E197" s="106"/>
      <c r="F197" s="508"/>
    </row>
    <row r="198" spans="1:6" ht="15.6" x14ac:dyDescent="0.3">
      <c r="A198" s="438"/>
      <c r="B198" s="462">
        <v>2</v>
      </c>
      <c r="C198" s="450"/>
      <c r="D198" s="450"/>
      <c r="E198" s="106"/>
      <c r="F198" s="508"/>
    </row>
    <row r="199" spans="1:6" ht="15.6" x14ac:dyDescent="0.3">
      <c r="A199" s="438"/>
      <c r="B199" s="462">
        <v>3</v>
      </c>
      <c r="C199" s="450"/>
      <c r="D199" s="450"/>
      <c r="E199" s="106"/>
      <c r="F199" s="508"/>
    </row>
    <row r="200" spans="1:6" ht="15" thickBot="1" x14ac:dyDescent="0.35">
      <c r="A200" s="463"/>
      <c r="B200" s="721" t="s">
        <v>20</v>
      </c>
      <c r="C200" s="721"/>
      <c r="D200" s="464"/>
      <c r="E200" s="339">
        <f>SUM(E197:E199)</f>
        <v>0</v>
      </c>
      <c r="F200" s="339">
        <f>SUM(F197:F199)</f>
        <v>0</v>
      </c>
    </row>
    <row r="201" spans="1:6" ht="16.2" thickTop="1" x14ac:dyDescent="0.3">
      <c r="A201" s="356" t="s">
        <v>1196</v>
      </c>
      <c r="B201" s="250" t="s">
        <v>717</v>
      </c>
      <c r="C201" s="450"/>
      <c r="D201" s="356" t="s">
        <v>1196</v>
      </c>
      <c r="E201" s="458"/>
      <c r="F201" s="458"/>
    </row>
    <row r="202" spans="1:6" ht="15.6" x14ac:dyDescent="0.3">
      <c r="A202" s="450"/>
      <c r="B202" s="119">
        <v>1</v>
      </c>
      <c r="C202" s="450"/>
      <c r="D202" s="450"/>
      <c r="E202" s="450"/>
      <c r="F202" s="450"/>
    </row>
    <row r="203" spans="1:6" x14ac:dyDescent="0.3">
      <c r="A203" s="450"/>
      <c r="B203" s="462">
        <v>2</v>
      </c>
      <c r="C203" s="450"/>
      <c r="D203" s="450"/>
      <c r="E203" s="450"/>
      <c r="F203" s="450"/>
    </row>
    <row r="204" spans="1:6" x14ac:dyDescent="0.3">
      <c r="A204" s="450"/>
      <c r="B204" s="462">
        <v>3</v>
      </c>
      <c r="C204" s="450"/>
      <c r="D204" s="450"/>
      <c r="E204" s="450"/>
      <c r="F204" s="450"/>
    </row>
    <row r="205" spans="1:6" ht="15" thickBot="1" x14ac:dyDescent="0.35">
      <c r="A205" s="463"/>
      <c r="B205" s="721" t="s">
        <v>20</v>
      </c>
      <c r="C205" s="721"/>
      <c r="D205" s="464"/>
      <c r="E205" s="339">
        <f>SUM(E202:E204)</f>
        <v>0</v>
      </c>
      <c r="F205" s="339">
        <f>SUM(F202:F204)</f>
        <v>0</v>
      </c>
    </row>
    <row r="206" spans="1:6" ht="16.2" thickTop="1" x14ac:dyDescent="0.3">
      <c r="A206" s="356" t="s">
        <v>1197</v>
      </c>
      <c r="B206" s="250" t="s">
        <v>822</v>
      </c>
      <c r="C206" s="450"/>
      <c r="D206" s="356" t="s">
        <v>1197</v>
      </c>
      <c r="E206" s="458"/>
      <c r="F206" s="458"/>
    </row>
    <row r="207" spans="1:6" x14ac:dyDescent="0.3">
      <c r="A207" s="450"/>
      <c r="B207" s="462">
        <v>1</v>
      </c>
      <c r="C207" s="450"/>
      <c r="D207" s="450"/>
      <c r="E207" s="450"/>
      <c r="F207" s="450"/>
    </row>
    <row r="208" spans="1:6" x14ac:dyDescent="0.3">
      <c r="A208" s="450"/>
      <c r="B208" s="462">
        <v>2</v>
      </c>
      <c r="C208" s="450"/>
      <c r="D208" s="450"/>
      <c r="E208" s="450"/>
      <c r="F208" s="450"/>
    </row>
    <row r="209" spans="1:6" x14ac:dyDescent="0.3">
      <c r="A209" s="450"/>
      <c r="B209" s="462">
        <v>3</v>
      </c>
      <c r="C209" s="450"/>
      <c r="D209" s="450"/>
      <c r="E209" s="450"/>
      <c r="F209" s="450"/>
    </row>
    <row r="210" spans="1:6" ht="15" thickBot="1" x14ac:dyDescent="0.35">
      <c r="A210" s="463"/>
      <c r="B210" s="721" t="s">
        <v>20</v>
      </c>
      <c r="C210" s="721"/>
      <c r="D210" s="464"/>
      <c r="E210" s="339">
        <f>SUM(E207:E209)</f>
        <v>0</v>
      </c>
      <c r="F210" s="339">
        <f>SUM(F207:F209)</f>
        <v>0</v>
      </c>
    </row>
    <row r="211" spans="1:6" ht="16.2" thickTop="1" x14ac:dyDescent="0.3">
      <c r="A211" s="438" t="s">
        <v>1226</v>
      </c>
      <c r="B211" s="461" t="s">
        <v>416</v>
      </c>
      <c r="C211" s="254"/>
      <c r="D211" s="471" t="s">
        <v>1226</v>
      </c>
      <c r="E211" s="458"/>
      <c r="F211" s="507"/>
    </row>
    <row r="212" spans="1:6" ht="15.6" x14ac:dyDescent="0.3">
      <c r="A212" s="438"/>
      <c r="B212" s="462">
        <v>1</v>
      </c>
      <c r="C212" s="450"/>
      <c r="D212" s="450"/>
      <c r="E212" s="106"/>
      <c r="F212" s="508"/>
    </row>
    <row r="213" spans="1:6" ht="15.6" x14ac:dyDescent="0.3">
      <c r="A213" s="438"/>
      <c r="B213" s="462">
        <v>2</v>
      </c>
      <c r="C213" s="450"/>
      <c r="D213" s="450"/>
      <c r="E213" s="106"/>
      <c r="F213" s="508"/>
    </row>
    <row r="214" spans="1:6" ht="15.6" x14ac:dyDescent="0.3">
      <c r="A214" s="438"/>
      <c r="B214" s="462">
        <v>3</v>
      </c>
      <c r="C214" s="450"/>
      <c r="D214" s="450"/>
      <c r="E214" s="106"/>
      <c r="F214" s="508"/>
    </row>
    <row r="215" spans="1:6" ht="15" thickBot="1" x14ac:dyDescent="0.35">
      <c r="A215" s="516"/>
      <c r="B215" s="731" t="s">
        <v>20</v>
      </c>
      <c r="C215" s="731"/>
      <c r="D215" s="517"/>
      <c r="E215" s="368">
        <f>SUM(E212:E214)</f>
        <v>0</v>
      </c>
      <c r="F215" s="368">
        <f>SUM(F212:F214)</f>
        <v>0</v>
      </c>
    </row>
  </sheetData>
  <mergeCells count="54">
    <mergeCell ref="B166:C166"/>
    <mergeCell ref="B109:C109"/>
    <mergeCell ref="B19:C19"/>
    <mergeCell ref="B195:C195"/>
    <mergeCell ref="B200:C200"/>
    <mergeCell ref="A117:C117"/>
    <mergeCell ref="B215:C215"/>
    <mergeCell ref="B86:C86"/>
    <mergeCell ref="B87:C87"/>
    <mergeCell ref="B88:C88"/>
    <mergeCell ref="A154:C154"/>
    <mergeCell ref="B116:C116"/>
    <mergeCell ref="A111:C111"/>
    <mergeCell ref="A122:C122"/>
    <mergeCell ref="B168:C168"/>
    <mergeCell ref="B189:C189"/>
    <mergeCell ref="B153:C153"/>
    <mergeCell ref="A169:C169"/>
    <mergeCell ref="B121:C121"/>
    <mergeCell ref="B161:C161"/>
    <mergeCell ref="B152:C152"/>
    <mergeCell ref="B127:C127"/>
    <mergeCell ref="A3:C3"/>
    <mergeCell ref="A4:C4"/>
    <mergeCell ref="B40:C40"/>
    <mergeCell ref="B71:C71"/>
    <mergeCell ref="B28:C28"/>
    <mergeCell ref="B48:C48"/>
    <mergeCell ref="B51:C51"/>
    <mergeCell ref="B9:C9"/>
    <mergeCell ref="B14:C14"/>
    <mergeCell ref="B24:C24"/>
    <mergeCell ref="B43:C43"/>
    <mergeCell ref="A31:C31"/>
    <mergeCell ref="A41:C41"/>
    <mergeCell ref="B44:C44"/>
    <mergeCell ref="B45:C45"/>
    <mergeCell ref="A46:C46"/>
    <mergeCell ref="A1:F1"/>
    <mergeCell ref="B205:C205"/>
    <mergeCell ref="B210:C210"/>
    <mergeCell ref="B93:C93"/>
    <mergeCell ref="B100:C100"/>
    <mergeCell ref="B110:C110"/>
    <mergeCell ref="B49:C49"/>
    <mergeCell ref="B50:C50"/>
    <mergeCell ref="A61:C61"/>
    <mergeCell ref="A72:C72"/>
    <mergeCell ref="A52:C52"/>
    <mergeCell ref="B60:C60"/>
    <mergeCell ref="B82:C82"/>
    <mergeCell ref="A94:C94"/>
    <mergeCell ref="A102:C102"/>
    <mergeCell ref="A83:C83"/>
  </mergeCells>
  <phoneticPr fontId="67" type="noConversion"/>
  <pageMargins left="0.7" right="0.7" top="0.75" bottom="0.75" header="0.3" footer="0.3"/>
  <pageSetup scale="96" orientation="portrait" verticalDpi="300" r:id="rId1"/>
  <colBreaks count="1" manualBreakCount="1">
    <brk id="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42"/>
  <sheetViews>
    <sheetView topLeftCell="A34" workbookViewId="0">
      <selection activeCell="J46" sqref="J46"/>
    </sheetView>
  </sheetViews>
  <sheetFormatPr defaultRowHeight="14.4" x14ac:dyDescent="0.3"/>
  <sheetData>
    <row r="1" spans="1:14" ht="18" x14ac:dyDescent="0.35">
      <c r="A1" s="165" t="s">
        <v>508</v>
      </c>
      <c r="B1" s="166"/>
      <c r="C1" s="166"/>
      <c r="D1" s="166"/>
      <c r="E1" s="166"/>
      <c r="F1" s="166"/>
      <c r="G1" s="166"/>
      <c r="H1" s="166"/>
      <c r="I1" s="166"/>
      <c r="J1" s="166"/>
      <c r="K1" s="166"/>
      <c r="L1" s="166"/>
      <c r="M1" s="166"/>
      <c r="N1" s="1"/>
    </row>
    <row r="2" spans="1:14" ht="18" x14ac:dyDescent="0.35">
      <c r="A2" s="166"/>
      <c r="B2" s="166"/>
      <c r="C2" s="166"/>
      <c r="D2" s="166"/>
      <c r="E2" s="166"/>
      <c r="F2" s="166"/>
      <c r="G2" s="166"/>
      <c r="H2" s="166"/>
      <c r="I2" s="166"/>
      <c r="J2" s="166"/>
      <c r="K2" s="166"/>
      <c r="L2" s="166"/>
      <c r="M2" s="166"/>
      <c r="N2" s="1"/>
    </row>
    <row r="3" spans="1:14" ht="18" x14ac:dyDescent="0.35">
      <c r="A3" s="165" t="s">
        <v>596</v>
      </c>
      <c r="B3" s="166"/>
      <c r="C3" s="166"/>
      <c r="D3" s="166"/>
      <c r="E3" s="166"/>
      <c r="F3" s="166"/>
      <c r="G3" s="166"/>
      <c r="H3" s="166"/>
      <c r="I3" s="166"/>
      <c r="J3" s="166"/>
      <c r="K3" s="166"/>
      <c r="L3" s="166"/>
      <c r="M3" s="166"/>
      <c r="N3" s="1"/>
    </row>
    <row r="4" spans="1:14" ht="18" x14ac:dyDescent="0.35">
      <c r="A4" s="166"/>
      <c r="B4" s="166"/>
      <c r="C4" s="166"/>
      <c r="D4" s="166"/>
      <c r="E4" s="166"/>
      <c r="F4" s="166"/>
      <c r="G4" s="166"/>
      <c r="H4" s="166"/>
      <c r="I4" s="166"/>
      <c r="J4" s="166"/>
      <c r="K4" s="166"/>
      <c r="L4" s="166"/>
      <c r="M4" s="166"/>
      <c r="N4" s="1"/>
    </row>
    <row r="5" spans="1:14" ht="18" x14ac:dyDescent="0.35">
      <c r="A5" s="165" t="s">
        <v>509</v>
      </c>
      <c r="B5" s="166"/>
      <c r="C5" s="166"/>
      <c r="D5" s="166"/>
      <c r="E5" s="166"/>
      <c r="F5" s="166"/>
      <c r="G5" s="166"/>
      <c r="H5" s="166"/>
      <c r="I5" s="166"/>
      <c r="J5" s="166"/>
      <c r="K5" s="166"/>
      <c r="L5" s="166"/>
      <c r="M5" s="166"/>
      <c r="N5" s="1"/>
    </row>
    <row r="6" spans="1:14" ht="56.25" customHeight="1" x14ac:dyDescent="0.35">
      <c r="A6" s="741" t="s">
        <v>510</v>
      </c>
      <c r="B6" s="741"/>
      <c r="C6" s="741"/>
      <c r="D6" s="741"/>
      <c r="E6" s="741"/>
      <c r="F6" s="741"/>
      <c r="G6" s="741"/>
      <c r="H6" s="741"/>
      <c r="I6" s="741"/>
      <c r="J6" s="741"/>
      <c r="K6" s="741"/>
      <c r="L6" s="741"/>
      <c r="M6" s="741"/>
      <c r="N6" s="167"/>
    </row>
    <row r="7" spans="1:14" ht="18" x14ac:dyDescent="0.35">
      <c r="A7" s="166"/>
      <c r="B7" s="166"/>
      <c r="C7" s="166"/>
      <c r="D7" s="166"/>
      <c r="E7" s="166"/>
      <c r="F7" s="166"/>
      <c r="G7" s="166"/>
      <c r="H7" s="166"/>
      <c r="I7" s="166"/>
      <c r="J7" s="166"/>
      <c r="K7" s="166"/>
      <c r="L7" s="166"/>
      <c r="M7" s="166"/>
      <c r="N7" s="1"/>
    </row>
    <row r="8" spans="1:14" ht="18" x14ac:dyDescent="0.35">
      <c r="A8" s="165" t="s">
        <v>511</v>
      </c>
      <c r="B8" s="166"/>
      <c r="C8" s="166"/>
      <c r="D8" s="166"/>
      <c r="E8" s="166"/>
      <c r="F8" s="166"/>
      <c r="G8" s="166"/>
      <c r="H8" s="166"/>
      <c r="I8" s="166"/>
      <c r="J8" s="166"/>
      <c r="K8" s="166"/>
      <c r="L8" s="166"/>
      <c r="M8" s="166"/>
      <c r="N8" s="1"/>
    </row>
    <row r="9" spans="1:14" ht="36.75" customHeight="1" x14ac:dyDescent="0.35">
      <c r="A9" s="741" t="s">
        <v>1415</v>
      </c>
      <c r="B9" s="741"/>
      <c r="C9" s="741"/>
      <c r="D9" s="741"/>
      <c r="E9" s="741"/>
      <c r="F9" s="741"/>
      <c r="G9" s="741"/>
      <c r="H9" s="741"/>
      <c r="I9" s="741"/>
      <c r="J9" s="741"/>
      <c r="K9" s="741"/>
      <c r="L9" s="741"/>
      <c r="M9" s="741"/>
      <c r="N9" s="168"/>
    </row>
    <row r="10" spans="1:14" ht="18" x14ac:dyDescent="0.35">
      <c r="A10" s="166"/>
      <c r="B10" s="166"/>
      <c r="C10" s="166"/>
      <c r="D10" s="166"/>
      <c r="E10" s="166"/>
      <c r="F10" s="166"/>
      <c r="G10" s="166"/>
      <c r="H10" s="166"/>
      <c r="I10" s="166"/>
      <c r="J10" s="166"/>
      <c r="K10" s="166"/>
      <c r="L10" s="166"/>
      <c r="M10" s="166"/>
      <c r="N10" s="1"/>
    </row>
    <row r="11" spans="1:14" ht="18" x14ac:dyDescent="0.35">
      <c r="A11" s="165" t="s">
        <v>512</v>
      </c>
      <c r="B11" s="166"/>
      <c r="C11" s="166"/>
      <c r="D11" s="166"/>
      <c r="E11" s="166"/>
      <c r="F11" s="166"/>
      <c r="G11" s="166"/>
      <c r="H11" s="166"/>
      <c r="I11" s="166"/>
      <c r="J11" s="166"/>
      <c r="K11" s="166"/>
      <c r="L11" s="166"/>
      <c r="M11" s="166"/>
      <c r="N11" s="1"/>
    </row>
    <row r="12" spans="1:14" ht="37.5" customHeight="1" x14ac:dyDescent="0.35">
      <c r="A12" s="741" t="s">
        <v>513</v>
      </c>
      <c r="B12" s="741"/>
      <c r="C12" s="741"/>
      <c r="D12" s="741"/>
      <c r="E12" s="741"/>
      <c r="F12" s="741"/>
      <c r="G12" s="741"/>
      <c r="H12" s="741"/>
      <c r="I12" s="741"/>
      <c r="J12" s="741"/>
      <c r="K12" s="741"/>
      <c r="L12" s="741"/>
      <c r="M12" s="741"/>
      <c r="N12" s="168"/>
    </row>
    <row r="13" spans="1:14" ht="18" x14ac:dyDescent="0.35">
      <c r="A13" s="166"/>
      <c r="B13" s="166"/>
      <c r="C13" s="166"/>
      <c r="D13" s="166"/>
      <c r="E13" s="166"/>
      <c r="F13" s="166"/>
      <c r="G13" s="166"/>
      <c r="H13" s="166"/>
      <c r="I13" s="166"/>
      <c r="J13" s="166"/>
      <c r="K13" s="166"/>
      <c r="L13" s="166"/>
      <c r="M13" s="166"/>
      <c r="N13" s="1"/>
    </row>
    <row r="14" spans="1:14" ht="21" customHeight="1" x14ac:dyDescent="0.35">
      <c r="A14" s="165" t="s">
        <v>514</v>
      </c>
      <c r="B14" s="166"/>
      <c r="C14" s="166"/>
      <c r="D14" s="166"/>
      <c r="E14" s="166"/>
      <c r="F14" s="166"/>
      <c r="G14" s="166"/>
      <c r="H14" s="166"/>
      <c r="I14" s="166"/>
      <c r="J14" s="166"/>
      <c r="K14" s="166"/>
      <c r="L14" s="166"/>
      <c r="M14" s="166"/>
      <c r="N14" s="1"/>
    </row>
    <row r="15" spans="1:14" ht="22.5" customHeight="1" x14ac:dyDescent="0.35">
      <c r="A15" s="166" t="s">
        <v>515</v>
      </c>
      <c r="B15" s="166"/>
      <c r="C15" s="166"/>
      <c r="D15" s="166"/>
      <c r="E15" s="166"/>
      <c r="F15" s="166"/>
      <c r="G15" s="166"/>
      <c r="H15" s="166"/>
      <c r="I15" s="166"/>
      <c r="J15" s="166"/>
      <c r="K15" s="166"/>
      <c r="L15" s="166"/>
      <c r="M15" s="166"/>
      <c r="N15" s="1"/>
    </row>
    <row r="16" spans="1:14" ht="18" x14ac:dyDescent="0.35">
      <c r="A16" s="166" t="s">
        <v>516</v>
      </c>
      <c r="B16" s="166"/>
      <c r="C16" s="166"/>
      <c r="D16" s="166"/>
      <c r="E16" s="166"/>
      <c r="F16" s="166"/>
      <c r="G16" s="166"/>
      <c r="H16" s="166"/>
      <c r="I16" s="166"/>
      <c r="J16" s="166"/>
      <c r="K16" s="166"/>
      <c r="L16" s="166"/>
      <c r="M16" s="166"/>
      <c r="N16" s="1"/>
    </row>
    <row r="17" spans="1:14" ht="18" x14ac:dyDescent="0.35">
      <c r="A17" s="166" t="s">
        <v>517</v>
      </c>
      <c r="B17" s="166"/>
      <c r="C17" s="166"/>
      <c r="D17" s="166"/>
      <c r="E17" s="166"/>
      <c r="F17" s="166"/>
      <c r="G17" s="166"/>
      <c r="H17" s="166"/>
      <c r="I17" s="166"/>
      <c r="J17" s="166"/>
      <c r="K17" s="166"/>
      <c r="L17" s="166"/>
      <c r="M17" s="166"/>
      <c r="N17" s="1"/>
    </row>
    <row r="18" spans="1:14" ht="18" x14ac:dyDescent="0.35">
      <c r="A18" s="166" t="s">
        <v>518</v>
      </c>
      <c r="B18" s="166"/>
      <c r="C18" s="166"/>
      <c r="D18" s="166"/>
      <c r="E18" s="166"/>
      <c r="F18" s="166"/>
      <c r="G18" s="166"/>
      <c r="H18" s="166"/>
      <c r="I18" s="166"/>
      <c r="J18" s="166"/>
      <c r="K18" s="166"/>
      <c r="L18" s="166"/>
      <c r="M18" s="166"/>
      <c r="N18" s="1"/>
    </row>
    <row r="19" spans="1:14" ht="18" x14ac:dyDescent="0.35">
      <c r="A19" s="166"/>
      <c r="B19" s="166"/>
      <c r="C19" s="166"/>
      <c r="D19" s="166"/>
      <c r="E19" s="166"/>
      <c r="F19" s="166"/>
      <c r="G19" s="166"/>
      <c r="H19" s="166"/>
      <c r="I19" s="166"/>
      <c r="J19" s="166"/>
      <c r="K19" s="166"/>
      <c r="L19" s="166"/>
      <c r="M19" s="166"/>
      <c r="N19" s="1"/>
    </row>
    <row r="20" spans="1:14" ht="18" x14ac:dyDescent="0.35">
      <c r="A20" s="165" t="s">
        <v>519</v>
      </c>
      <c r="B20" s="166"/>
      <c r="C20" s="166"/>
      <c r="D20" s="166"/>
      <c r="E20" s="166"/>
      <c r="F20" s="166"/>
      <c r="G20" s="166"/>
      <c r="H20" s="166"/>
      <c r="I20" s="166"/>
      <c r="J20" s="166"/>
      <c r="K20" s="166"/>
      <c r="L20" s="166"/>
      <c r="M20" s="166"/>
      <c r="N20" s="1"/>
    </row>
    <row r="21" spans="1:14" ht="39.75" customHeight="1" x14ac:dyDescent="0.35">
      <c r="A21" s="741" t="s">
        <v>1416</v>
      </c>
      <c r="B21" s="741"/>
      <c r="C21" s="741"/>
      <c r="D21" s="741"/>
      <c r="E21" s="741"/>
      <c r="F21" s="741"/>
      <c r="G21" s="741"/>
      <c r="H21" s="741"/>
      <c r="I21" s="741"/>
      <c r="J21" s="741"/>
      <c r="K21" s="741"/>
      <c r="L21" s="741"/>
      <c r="M21" s="741"/>
      <c r="N21" s="168"/>
    </row>
    <row r="22" spans="1:14" ht="18" x14ac:dyDescent="0.35">
      <c r="A22" s="166"/>
      <c r="B22" s="166"/>
      <c r="C22" s="166"/>
      <c r="D22" s="166"/>
      <c r="E22" s="166"/>
      <c r="F22" s="166"/>
      <c r="G22" s="166"/>
      <c r="H22" s="166"/>
      <c r="I22" s="166"/>
      <c r="J22" s="166"/>
      <c r="K22" s="166"/>
      <c r="L22" s="166"/>
      <c r="M22" s="166"/>
      <c r="N22" s="1"/>
    </row>
    <row r="23" spans="1:14" ht="18" x14ac:dyDescent="0.35">
      <c r="A23" s="165" t="s">
        <v>520</v>
      </c>
      <c r="B23" s="166"/>
      <c r="C23" s="166"/>
      <c r="D23" s="166"/>
      <c r="E23" s="166"/>
      <c r="F23" s="166"/>
      <c r="G23" s="166"/>
      <c r="H23" s="166"/>
      <c r="I23" s="166"/>
      <c r="J23" s="166"/>
      <c r="K23" s="166"/>
      <c r="L23" s="166"/>
      <c r="M23" s="166"/>
      <c r="N23" s="1"/>
    </row>
    <row r="24" spans="1:14" ht="18.75" customHeight="1" x14ac:dyDescent="0.35">
      <c r="A24" s="166" t="s">
        <v>521</v>
      </c>
      <c r="B24" s="166"/>
      <c r="C24" s="166"/>
      <c r="D24" s="166"/>
      <c r="E24" s="166"/>
      <c r="F24" s="166"/>
      <c r="G24" s="166"/>
      <c r="H24" s="166"/>
      <c r="I24" s="166"/>
      <c r="J24" s="166"/>
      <c r="K24" s="166"/>
      <c r="L24" s="166"/>
      <c r="M24" s="166"/>
      <c r="N24" s="1"/>
    </row>
    <row r="25" spans="1:14" ht="12.75" customHeight="1" x14ac:dyDescent="0.35">
      <c r="A25" s="166"/>
      <c r="B25" s="166"/>
      <c r="C25" s="166"/>
      <c r="D25" s="166"/>
      <c r="E25" s="166"/>
      <c r="F25" s="166"/>
      <c r="G25" s="166"/>
      <c r="H25" s="166"/>
      <c r="I25" s="166"/>
      <c r="J25" s="166"/>
      <c r="K25" s="166"/>
      <c r="L25" s="166"/>
      <c r="M25" s="166"/>
      <c r="N25" s="1"/>
    </row>
    <row r="26" spans="1:14" ht="18" x14ac:dyDescent="0.35">
      <c r="A26" s="165" t="s">
        <v>522</v>
      </c>
      <c r="B26" s="166"/>
      <c r="C26" s="166"/>
      <c r="D26" s="166"/>
      <c r="E26" s="166"/>
      <c r="F26" s="166"/>
      <c r="G26" s="166"/>
      <c r="H26" s="166"/>
      <c r="I26" s="166"/>
      <c r="J26" s="166"/>
      <c r="K26" s="166"/>
      <c r="L26" s="166"/>
      <c r="M26" s="166"/>
      <c r="N26" s="1"/>
    </row>
    <row r="27" spans="1:14" ht="37.5" customHeight="1" x14ac:dyDescent="0.35">
      <c r="A27" s="741" t="s">
        <v>523</v>
      </c>
      <c r="B27" s="741"/>
      <c r="C27" s="741"/>
      <c r="D27" s="741"/>
      <c r="E27" s="741"/>
      <c r="F27" s="741"/>
      <c r="G27" s="741"/>
      <c r="H27" s="741"/>
      <c r="I27" s="741"/>
      <c r="J27" s="741"/>
      <c r="K27" s="741"/>
      <c r="L27" s="741"/>
      <c r="M27" s="741"/>
      <c r="N27" s="168"/>
    </row>
    <row r="28" spans="1:14" ht="18" x14ac:dyDescent="0.35">
      <c r="A28" s="166"/>
      <c r="B28" s="166"/>
      <c r="C28" s="166"/>
      <c r="D28" s="166"/>
      <c r="E28" s="166"/>
      <c r="F28" s="166"/>
      <c r="G28" s="166"/>
      <c r="H28" s="166"/>
      <c r="I28" s="166"/>
      <c r="J28" s="166"/>
      <c r="K28" s="166"/>
      <c r="L28" s="166"/>
      <c r="M28" s="166"/>
      <c r="N28" s="1"/>
    </row>
    <row r="29" spans="1:14" ht="18" x14ac:dyDescent="0.35">
      <c r="A29" s="165" t="s">
        <v>524</v>
      </c>
      <c r="B29" s="166"/>
      <c r="C29" s="166"/>
      <c r="D29" s="166"/>
      <c r="E29" s="166"/>
      <c r="F29" s="166"/>
      <c r="G29" s="166"/>
      <c r="H29" s="166"/>
      <c r="I29" s="166"/>
      <c r="J29" s="166"/>
      <c r="K29" s="166"/>
      <c r="L29" s="166"/>
      <c r="M29" s="166"/>
      <c r="N29" s="1"/>
    </row>
    <row r="30" spans="1:14" ht="39" customHeight="1" x14ac:dyDescent="0.35">
      <c r="A30" s="741" t="s">
        <v>525</v>
      </c>
      <c r="B30" s="741"/>
      <c r="C30" s="741"/>
      <c r="D30" s="741"/>
      <c r="E30" s="741"/>
      <c r="F30" s="741"/>
      <c r="G30" s="741"/>
      <c r="H30" s="741"/>
      <c r="I30" s="741"/>
      <c r="J30" s="741"/>
      <c r="K30" s="741"/>
      <c r="L30" s="741"/>
      <c r="M30" s="741"/>
      <c r="N30" s="168"/>
    </row>
    <row r="31" spans="1:14" ht="18" x14ac:dyDescent="0.35">
      <c r="A31" s="166"/>
      <c r="B31" s="166"/>
      <c r="C31" s="166"/>
      <c r="D31" s="166"/>
      <c r="E31" s="166"/>
      <c r="F31" s="166"/>
      <c r="G31" s="166"/>
      <c r="H31" s="166"/>
      <c r="I31" s="166"/>
      <c r="J31" s="166"/>
      <c r="K31" s="166"/>
      <c r="L31" s="166"/>
      <c r="M31" s="166"/>
      <c r="N31" s="1"/>
    </row>
    <row r="32" spans="1:14" ht="18" x14ac:dyDescent="0.35">
      <c r="A32" s="165" t="s">
        <v>526</v>
      </c>
      <c r="B32" s="166"/>
      <c r="C32" s="166"/>
      <c r="D32" s="166"/>
      <c r="E32" s="166"/>
      <c r="F32" s="166"/>
      <c r="G32" s="166"/>
      <c r="H32" s="166"/>
      <c r="I32" s="166"/>
      <c r="J32" s="166"/>
      <c r="K32" s="166"/>
      <c r="L32" s="166"/>
      <c r="M32" s="166"/>
      <c r="N32" s="1"/>
    </row>
    <row r="33" spans="1:14" ht="38.25" customHeight="1" x14ac:dyDescent="0.35">
      <c r="A33" s="741" t="s">
        <v>1417</v>
      </c>
      <c r="B33" s="741"/>
      <c r="C33" s="741"/>
      <c r="D33" s="741"/>
      <c r="E33" s="741"/>
      <c r="F33" s="741"/>
      <c r="G33" s="741"/>
      <c r="H33" s="741"/>
      <c r="I33" s="741"/>
      <c r="J33" s="741"/>
      <c r="K33" s="741"/>
      <c r="L33" s="741"/>
      <c r="M33" s="741"/>
      <c r="N33" s="168"/>
    </row>
    <row r="34" spans="1:14" ht="21.75" customHeight="1" x14ac:dyDescent="0.35">
      <c r="A34" s="166"/>
      <c r="B34" s="166"/>
      <c r="C34" s="166"/>
      <c r="D34" s="166"/>
      <c r="E34" s="166"/>
      <c r="F34" s="166"/>
      <c r="G34" s="166"/>
      <c r="H34" s="166"/>
      <c r="I34" s="166"/>
      <c r="J34" s="166"/>
      <c r="K34" s="166"/>
      <c r="L34" s="166"/>
      <c r="M34" s="166"/>
      <c r="N34" s="1"/>
    </row>
    <row r="35" spans="1:14" ht="18" x14ac:dyDescent="0.35">
      <c r="A35" s="165" t="s">
        <v>527</v>
      </c>
      <c r="B35" s="166"/>
      <c r="C35" s="166"/>
      <c r="D35" s="166"/>
      <c r="E35" s="166"/>
      <c r="F35" s="166"/>
      <c r="G35" s="166"/>
      <c r="H35" s="166"/>
      <c r="I35" s="166"/>
      <c r="J35" s="166"/>
      <c r="K35" s="166"/>
      <c r="L35" s="166"/>
      <c r="M35" s="166"/>
      <c r="N35" s="1"/>
    </row>
    <row r="36" spans="1:14" ht="19.5" customHeight="1" x14ac:dyDescent="0.35">
      <c r="A36" s="166" t="s">
        <v>528</v>
      </c>
      <c r="B36" s="166"/>
      <c r="C36" s="166"/>
      <c r="D36" s="166"/>
      <c r="E36" s="166"/>
      <c r="F36" s="166"/>
      <c r="G36" s="166"/>
      <c r="H36" s="166"/>
      <c r="I36" s="166"/>
      <c r="J36" s="166"/>
      <c r="K36" s="166"/>
      <c r="L36" s="166"/>
      <c r="M36" s="166"/>
      <c r="N36" s="1"/>
    </row>
    <row r="37" spans="1:14" ht="18" x14ac:dyDescent="0.35">
      <c r="A37" s="166"/>
      <c r="B37" s="166"/>
      <c r="C37" s="166"/>
      <c r="D37" s="166"/>
      <c r="E37" s="166"/>
      <c r="F37" s="166"/>
      <c r="G37" s="166"/>
      <c r="H37" s="166"/>
      <c r="I37" s="166"/>
      <c r="J37" s="166"/>
      <c r="K37" s="166"/>
      <c r="L37" s="166"/>
      <c r="M37" s="166"/>
      <c r="N37" s="1"/>
    </row>
    <row r="38" spans="1:14" ht="18" x14ac:dyDescent="0.35">
      <c r="A38" s="165" t="s">
        <v>529</v>
      </c>
      <c r="B38" s="166"/>
      <c r="C38" s="166"/>
      <c r="D38" s="166"/>
      <c r="E38" s="166"/>
      <c r="F38" s="166"/>
      <c r="G38" s="166"/>
      <c r="H38" s="166"/>
      <c r="I38" s="166"/>
      <c r="J38" s="166"/>
      <c r="K38" s="166"/>
      <c r="L38" s="166"/>
      <c r="M38" s="166"/>
      <c r="N38" s="1"/>
    </row>
    <row r="39" spans="1:14" ht="18" x14ac:dyDescent="0.35">
      <c r="A39" s="166" t="s">
        <v>530</v>
      </c>
      <c r="B39" s="166"/>
      <c r="C39" s="166"/>
      <c r="D39" s="166"/>
      <c r="E39" s="166"/>
      <c r="F39" s="166"/>
      <c r="G39" s="166"/>
      <c r="H39" s="166"/>
      <c r="I39" s="166"/>
      <c r="J39" s="166"/>
      <c r="K39" s="166"/>
      <c r="L39" s="166"/>
      <c r="M39" s="166"/>
      <c r="N39" s="1"/>
    </row>
    <row r="40" spans="1:14" ht="18" x14ac:dyDescent="0.35">
      <c r="A40" s="166"/>
      <c r="B40" s="166"/>
      <c r="C40" s="166"/>
      <c r="D40" s="166"/>
      <c r="E40" s="166"/>
      <c r="F40" s="166"/>
      <c r="G40" s="166"/>
      <c r="H40" s="166"/>
      <c r="I40" s="166"/>
      <c r="J40" s="166"/>
      <c r="K40" s="166"/>
      <c r="L40" s="166"/>
      <c r="M40" s="166"/>
      <c r="N40" s="1"/>
    </row>
    <row r="41" spans="1:14" ht="18" x14ac:dyDescent="0.35">
      <c r="A41" s="165" t="s">
        <v>531</v>
      </c>
      <c r="B41" s="166"/>
      <c r="C41" s="166"/>
      <c r="D41" s="166"/>
      <c r="E41" s="166"/>
      <c r="F41" s="166"/>
      <c r="G41" s="166"/>
      <c r="H41" s="166"/>
      <c r="I41" s="166"/>
      <c r="J41" s="166"/>
      <c r="K41" s="166"/>
      <c r="L41" s="166"/>
      <c r="M41" s="166"/>
      <c r="N41" s="1"/>
    </row>
    <row r="42" spans="1:14" ht="18.75" customHeight="1" x14ac:dyDescent="0.35">
      <c r="A42" s="166" t="s">
        <v>532</v>
      </c>
      <c r="B42" s="166"/>
      <c r="C42" s="166"/>
      <c r="D42" s="166"/>
      <c r="E42" s="166"/>
      <c r="F42" s="166"/>
      <c r="G42" s="166"/>
      <c r="H42" s="166"/>
      <c r="I42" s="166"/>
      <c r="J42" s="166"/>
      <c r="K42" s="166"/>
      <c r="L42" s="166"/>
      <c r="M42" s="166"/>
      <c r="N42" s="1"/>
    </row>
  </sheetData>
  <mergeCells count="7">
    <mergeCell ref="A33:M33"/>
    <mergeCell ref="A6:M6"/>
    <mergeCell ref="A9:M9"/>
    <mergeCell ref="A12:M12"/>
    <mergeCell ref="A21:M21"/>
    <mergeCell ref="A27:M27"/>
    <mergeCell ref="A30:M30"/>
  </mergeCells>
  <pageMargins left="0.64" right="0.70866141732283472" top="0.74803149606299213" bottom="0.74803149606299213" header="0.31496062992125984" footer="0.31496062992125984"/>
  <pageSetup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76"/>
  <sheetViews>
    <sheetView view="pageBreakPreview" topLeftCell="A64" zoomScaleSheetLayoutView="100" workbookViewId="0">
      <selection activeCell="E72" sqref="E72"/>
    </sheetView>
  </sheetViews>
  <sheetFormatPr defaultColWidth="9" defaultRowHeight="14.4" x14ac:dyDescent="0.3"/>
  <cols>
    <col min="1" max="1" width="3.44140625" style="12" customWidth="1"/>
    <col min="2" max="2" width="14.109375" customWidth="1"/>
    <col min="3" max="3" width="12.109375" customWidth="1"/>
    <col min="4" max="4" width="16.44140625" customWidth="1"/>
    <col min="5" max="5" width="12.109375" customWidth="1"/>
    <col min="6" max="6" width="11.44140625" customWidth="1"/>
    <col min="7" max="7" width="14.88671875" customWidth="1"/>
    <col min="8" max="8" width="24.88671875" customWidth="1"/>
  </cols>
  <sheetData>
    <row r="1" spans="1:12" x14ac:dyDescent="0.3">
      <c r="A1" s="23" t="s">
        <v>117</v>
      </c>
    </row>
    <row r="2" spans="1:12" ht="22.8" x14ac:dyDescent="0.3">
      <c r="A2" s="742" t="s">
        <v>118</v>
      </c>
      <c r="B2" s="742"/>
      <c r="C2" s="742"/>
      <c r="D2" s="742"/>
      <c r="E2" s="742"/>
      <c r="F2" s="742"/>
      <c r="G2" s="742"/>
      <c r="H2" s="24"/>
      <c r="I2" s="24"/>
      <c r="J2" s="24"/>
      <c r="K2" s="24"/>
    </row>
    <row r="3" spans="1:12" ht="20.399999999999999" x14ac:dyDescent="0.35">
      <c r="A3" s="743" t="str">
        <f>DataSheet!B5</f>
        <v>NAME OF THE INSTITUTION</v>
      </c>
      <c r="B3" s="743"/>
      <c r="C3" s="743"/>
      <c r="D3" s="743"/>
      <c r="E3" s="743"/>
      <c r="F3" s="743"/>
      <c r="G3" s="743"/>
      <c r="H3" s="25"/>
      <c r="I3" s="25"/>
      <c r="J3" s="25"/>
      <c r="K3" s="25"/>
    </row>
    <row r="4" spans="1:12" x14ac:dyDescent="0.3">
      <c r="A4" s="744" t="str">
        <f>DataSheet!A7</f>
        <v>An Institution under         Schedule of   MALANKARA ORTHODOX SYRIAN CHURCH</v>
      </c>
      <c r="B4" s="744"/>
      <c r="C4" s="744"/>
      <c r="D4" s="744"/>
      <c r="E4" s="744"/>
      <c r="F4" s="744"/>
      <c r="G4" s="744"/>
      <c r="H4" s="26"/>
      <c r="I4" s="26"/>
      <c r="J4" s="26"/>
      <c r="K4" s="26"/>
      <c r="L4" s="26"/>
    </row>
    <row r="5" spans="1:12" ht="18" x14ac:dyDescent="0.35">
      <c r="A5" s="745" t="s">
        <v>796</v>
      </c>
      <c r="B5" s="745"/>
      <c r="C5" s="745"/>
      <c r="D5" s="745"/>
      <c r="E5" s="745"/>
      <c r="F5" s="745"/>
      <c r="G5" s="745"/>
    </row>
    <row r="7" spans="1:12" ht="29.25" customHeight="1" x14ac:dyDescent="0.3">
      <c r="A7" s="27"/>
      <c r="B7" s="28" t="s">
        <v>119</v>
      </c>
      <c r="C7" s="28" t="s">
        <v>120</v>
      </c>
      <c r="D7" s="28" t="s">
        <v>121</v>
      </c>
      <c r="E7" s="28" t="s">
        <v>122</v>
      </c>
      <c r="F7" s="28" t="s">
        <v>123</v>
      </c>
      <c r="G7" s="28" t="s">
        <v>1</v>
      </c>
    </row>
    <row r="8" spans="1:12" ht="16.5" customHeight="1" x14ac:dyDescent="0.3">
      <c r="A8" s="22"/>
      <c r="B8" s="29" t="s">
        <v>124</v>
      </c>
      <c r="C8" s="30"/>
      <c r="D8" s="29"/>
      <c r="E8" s="29"/>
      <c r="F8" s="29"/>
      <c r="G8" s="29"/>
    </row>
    <row r="9" spans="1:12" x14ac:dyDescent="0.3">
      <c r="A9" s="22" t="s">
        <v>32</v>
      </c>
      <c r="B9" s="31" t="s">
        <v>125</v>
      </c>
    </row>
    <row r="10" spans="1:12" x14ac:dyDescent="0.3">
      <c r="B10" s="32" t="s">
        <v>824</v>
      </c>
      <c r="G10">
        <f>SUM(C10:F10)</f>
        <v>0</v>
      </c>
    </row>
    <row r="11" spans="1:12" x14ac:dyDescent="0.3">
      <c r="B11" s="33" t="s">
        <v>825</v>
      </c>
      <c r="G11">
        <f t="shared" ref="G11:G21" si="0">SUM(C11:F11)</f>
        <v>0</v>
      </c>
    </row>
    <row r="12" spans="1:12" x14ac:dyDescent="0.3">
      <c r="B12" s="32" t="s">
        <v>826</v>
      </c>
      <c r="G12">
        <f t="shared" si="0"/>
        <v>0</v>
      </c>
    </row>
    <row r="13" spans="1:12" x14ac:dyDescent="0.3">
      <c r="B13" s="33" t="s">
        <v>139</v>
      </c>
      <c r="G13">
        <f t="shared" si="0"/>
        <v>0</v>
      </c>
    </row>
    <row r="14" spans="1:12" x14ac:dyDescent="0.3">
      <c r="B14" s="32" t="s">
        <v>827</v>
      </c>
      <c r="G14">
        <f t="shared" si="0"/>
        <v>0</v>
      </c>
    </row>
    <row r="15" spans="1:12" x14ac:dyDescent="0.3">
      <c r="B15" s="33" t="s">
        <v>828</v>
      </c>
      <c r="G15">
        <f t="shared" si="0"/>
        <v>0</v>
      </c>
    </row>
    <row r="16" spans="1:12" x14ac:dyDescent="0.3">
      <c r="B16" s="32" t="s">
        <v>829</v>
      </c>
      <c r="G16">
        <f t="shared" si="0"/>
        <v>0</v>
      </c>
    </row>
    <row r="17" spans="1:7" x14ac:dyDescent="0.3">
      <c r="B17" s="33" t="s">
        <v>830</v>
      </c>
      <c r="G17">
        <f t="shared" si="0"/>
        <v>0</v>
      </c>
    </row>
    <row r="18" spans="1:7" x14ac:dyDescent="0.3">
      <c r="B18" s="32" t="s">
        <v>831</v>
      </c>
      <c r="G18">
        <f t="shared" si="0"/>
        <v>0</v>
      </c>
    </row>
    <row r="19" spans="1:7" x14ac:dyDescent="0.3">
      <c r="B19" s="33" t="s">
        <v>597</v>
      </c>
      <c r="G19">
        <f t="shared" si="0"/>
        <v>0</v>
      </c>
    </row>
    <row r="20" spans="1:7" x14ac:dyDescent="0.3">
      <c r="B20" s="32" t="s">
        <v>598</v>
      </c>
      <c r="G20">
        <f t="shared" si="0"/>
        <v>0</v>
      </c>
    </row>
    <row r="21" spans="1:7" x14ac:dyDescent="0.3">
      <c r="B21" s="33" t="s">
        <v>599</v>
      </c>
      <c r="G21">
        <f t="shared" si="0"/>
        <v>0</v>
      </c>
    </row>
    <row r="22" spans="1:7" x14ac:dyDescent="0.3">
      <c r="A22" s="34"/>
      <c r="B22" s="35" t="s">
        <v>20</v>
      </c>
      <c r="C22" s="6">
        <f>SUM(C10:C21)</f>
        <v>0</v>
      </c>
      <c r="D22" s="6">
        <f t="shared" ref="D22:F22" si="1">SUM(D10:D21)</f>
        <v>0</v>
      </c>
      <c r="E22" s="6">
        <f t="shared" si="1"/>
        <v>0</v>
      </c>
      <c r="F22" s="6">
        <f t="shared" si="1"/>
        <v>0</v>
      </c>
      <c r="G22" s="6">
        <f>SUM(G10:G21)</f>
        <v>0</v>
      </c>
    </row>
    <row r="23" spans="1:7" x14ac:dyDescent="0.3">
      <c r="A23" s="22" t="s">
        <v>33</v>
      </c>
      <c r="B23" s="31" t="s">
        <v>126</v>
      </c>
    </row>
    <row r="24" spans="1:7" x14ac:dyDescent="0.3">
      <c r="B24" s="32" t="s">
        <v>824</v>
      </c>
      <c r="G24">
        <f>SUM(C24:F24)</f>
        <v>0</v>
      </c>
    </row>
    <row r="25" spans="1:7" x14ac:dyDescent="0.3">
      <c r="B25" s="33" t="s">
        <v>825</v>
      </c>
      <c r="G25">
        <f t="shared" ref="G25:G35" si="2">SUM(C25:F25)</f>
        <v>0</v>
      </c>
    </row>
    <row r="26" spans="1:7" x14ac:dyDescent="0.3">
      <c r="B26" s="32" t="s">
        <v>826</v>
      </c>
      <c r="G26">
        <f t="shared" si="2"/>
        <v>0</v>
      </c>
    </row>
    <row r="27" spans="1:7" x14ac:dyDescent="0.3">
      <c r="B27" s="33" t="s">
        <v>139</v>
      </c>
      <c r="G27">
        <f t="shared" si="2"/>
        <v>0</v>
      </c>
    </row>
    <row r="28" spans="1:7" x14ac:dyDescent="0.3">
      <c r="B28" s="32" t="s">
        <v>827</v>
      </c>
      <c r="G28">
        <f t="shared" si="2"/>
        <v>0</v>
      </c>
    </row>
    <row r="29" spans="1:7" x14ac:dyDescent="0.3">
      <c r="B29" s="33" t="s">
        <v>828</v>
      </c>
      <c r="G29">
        <f t="shared" si="2"/>
        <v>0</v>
      </c>
    </row>
    <row r="30" spans="1:7" x14ac:dyDescent="0.3">
      <c r="B30" s="32" t="s">
        <v>829</v>
      </c>
      <c r="G30">
        <f t="shared" si="2"/>
        <v>0</v>
      </c>
    </row>
    <row r="31" spans="1:7" x14ac:dyDescent="0.3">
      <c r="B31" s="33" t="s">
        <v>830</v>
      </c>
      <c r="G31">
        <f t="shared" si="2"/>
        <v>0</v>
      </c>
    </row>
    <row r="32" spans="1:7" x14ac:dyDescent="0.3">
      <c r="B32" s="32" t="s">
        <v>831</v>
      </c>
      <c r="G32">
        <f t="shared" si="2"/>
        <v>0</v>
      </c>
    </row>
    <row r="33" spans="1:7" x14ac:dyDescent="0.3">
      <c r="B33" s="33" t="s">
        <v>597</v>
      </c>
      <c r="G33">
        <f t="shared" si="2"/>
        <v>0</v>
      </c>
    </row>
    <row r="34" spans="1:7" x14ac:dyDescent="0.3">
      <c r="B34" s="32" t="s">
        <v>598</v>
      </c>
      <c r="G34">
        <f t="shared" si="2"/>
        <v>0</v>
      </c>
    </row>
    <row r="35" spans="1:7" x14ac:dyDescent="0.3">
      <c r="B35" s="33" t="s">
        <v>599</v>
      </c>
      <c r="G35">
        <f t="shared" si="2"/>
        <v>0</v>
      </c>
    </row>
    <row r="36" spans="1:7" x14ac:dyDescent="0.3">
      <c r="A36" s="34"/>
      <c r="B36" s="35" t="s">
        <v>20</v>
      </c>
      <c r="C36" s="6">
        <f>SUM(C24:C35)</f>
        <v>0</v>
      </c>
      <c r="D36" s="6">
        <f t="shared" ref="D36:G36" si="3">SUM(D24:D35)</f>
        <v>0</v>
      </c>
      <c r="E36" s="6">
        <f t="shared" si="3"/>
        <v>0</v>
      </c>
      <c r="F36" s="6">
        <f t="shared" si="3"/>
        <v>0</v>
      </c>
      <c r="G36" s="6">
        <f t="shared" si="3"/>
        <v>0</v>
      </c>
    </row>
    <row r="37" spans="1:7" x14ac:dyDescent="0.3">
      <c r="A37" s="22" t="s">
        <v>62</v>
      </c>
      <c r="B37" s="31" t="s">
        <v>127</v>
      </c>
    </row>
    <row r="38" spans="1:7" x14ac:dyDescent="0.3">
      <c r="B38" s="32" t="s">
        <v>824</v>
      </c>
      <c r="G38">
        <f>SUM(C38:F38)</f>
        <v>0</v>
      </c>
    </row>
    <row r="39" spans="1:7" x14ac:dyDescent="0.3">
      <c r="B39" s="33" t="s">
        <v>825</v>
      </c>
      <c r="G39">
        <f t="shared" ref="G39:G49" si="4">SUM(C39:F39)</f>
        <v>0</v>
      </c>
    </row>
    <row r="40" spans="1:7" x14ac:dyDescent="0.3">
      <c r="B40" s="32" t="s">
        <v>826</v>
      </c>
      <c r="G40">
        <f t="shared" si="4"/>
        <v>0</v>
      </c>
    </row>
    <row r="41" spans="1:7" x14ac:dyDescent="0.3">
      <c r="B41" s="33" t="s">
        <v>139</v>
      </c>
      <c r="G41">
        <f t="shared" si="4"/>
        <v>0</v>
      </c>
    </row>
    <row r="42" spans="1:7" x14ac:dyDescent="0.3">
      <c r="B42" s="32" t="s">
        <v>827</v>
      </c>
      <c r="G42">
        <f t="shared" si="4"/>
        <v>0</v>
      </c>
    </row>
    <row r="43" spans="1:7" x14ac:dyDescent="0.3">
      <c r="B43" s="33" t="s">
        <v>828</v>
      </c>
      <c r="G43">
        <f t="shared" si="4"/>
        <v>0</v>
      </c>
    </row>
    <row r="44" spans="1:7" x14ac:dyDescent="0.3">
      <c r="B44" s="32" t="s">
        <v>829</v>
      </c>
      <c r="G44">
        <f t="shared" si="4"/>
        <v>0</v>
      </c>
    </row>
    <row r="45" spans="1:7" x14ac:dyDescent="0.3">
      <c r="B45" s="33" t="s">
        <v>830</v>
      </c>
      <c r="G45">
        <f t="shared" si="4"/>
        <v>0</v>
      </c>
    </row>
    <row r="46" spans="1:7" x14ac:dyDescent="0.3">
      <c r="B46" s="32" t="s">
        <v>831</v>
      </c>
      <c r="G46">
        <f t="shared" si="4"/>
        <v>0</v>
      </c>
    </row>
    <row r="47" spans="1:7" x14ac:dyDescent="0.3">
      <c r="B47" s="33" t="s">
        <v>597</v>
      </c>
      <c r="G47">
        <f t="shared" si="4"/>
        <v>0</v>
      </c>
    </row>
    <row r="48" spans="1:7" x14ac:dyDescent="0.3">
      <c r="B48" s="32" t="s">
        <v>598</v>
      </c>
      <c r="G48">
        <f t="shared" si="4"/>
        <v>0</v>
      </c>
    </row>
    <row r="49" spans="1:7" x14ac:dyDescent="0.3">
      <c r="B49" s="33" t="s">
        <v>599</v>
      </c>
      <c r="G49">
        <f t="shared" si="4"/>
        <v>0</v>
      </c>
    </row>
    <row r="50" spans="1:7" x14ac:dyDescent="0.3">
      <c r="A50" s="34"/>
      <c r="B50" s="35" t="s">
        <v>20</v>
      </c>
      <c r="C50" s="6">
        <f>SUM(C38:C49)</f>
        <v>0</v>
      </c>
      <c r="D50" s="6">
        <f t="shared" ref="D50:G50" si="5">SUM(D38:D49)</f>
        <v>0</v>
      </c>
      <c r="E50" s="6">
        <f t="shared" si="5"/>
        <v>0</v>
      </c>
      <c r="F50" s="6">
        <f t="shared" si="5"/>
        <v>0</v>
      </c>
      <c r="G50" s="6">
        <f t="shared" si="5"/>
        <v>0</v>
      </c>
    </row>
    <row r="51" spans="1:7" ht="28.5" customHeight="1" x14ac:dyDescent="0.3">
      <c r="A51" s="22" t="s">
        <v>73</v>
      </c>
      <c r="B51" s="31" t="s">
        <v>128</v>
      </c>
      <c r="D51" s="36" t="s">
        <v>129</v>
      </c>
      <c r="E51" s="36" t="s">
        <v>130</v>
      </c>
      <c r="F51" s="36" t="s">
        <v>131</v>
      </c>
      <c r="G51" s="36" t="s">
        <v>132</v>
      </c>
    </row>
    <row r="52" spans="1:7" x14ac:dyDescent="0.3">
      <c r="B52" s="32" t="s">
        <v>824</v>
      </c>
      <c r="D52">
        <f>G24-G38</f>
        <v>0</v>
      </c>
    </row>
    <row r="53" spans="1:7" x14ac:dyDescent="0.3">
      <c r="B53" s="33" t="s">
        <v>825</v>
      </c>
      <c r="D53">
        <f t="shared" ref="D53:D63" si="6">G25-G39</f>
        <v>0</v>
      </c>
    </row>
    <row r="54" spans="1:7" x14ac:dyDescent="0.3">
      <c r="B54" s="32" t="s">
        <v>826</v>
      </c>
      <c r="D54">
        <f t="shared" si="6"/>
        <v>0</v>
      </c>
    </row>
    <row r="55" spans="1:7" x14ac:dyDescent="0.3">
      <c r="B55" s="33" t="s">
        <v>139</v>
      </c>
      <c r="D55">
        <f t="shared" si="6"/>
        <v>0</v>
      </c>
    </row>
    <row r="56" spans="1:7" x14ac:dyDescent="0.3">
      <c r="B56" s="32" t="s">
        <v>827</v>
      </c>
      <c r="D56">
        <f t="shared" si="6"/>
        <v>0</v>
      </c>
    </row>
    <row r="57" spans="1:7" x14ac:dyDescent="0.3">
      <c r="B57" s="33" t="s">
        <v>828</v>
      </c>
      <c r="D57">
        <f t="shared" si="6"/>
        <v>0</v>
      </c>
    </row>
    <row r="58" spans="1:7" x14ac:dyDescent="0.3">
      <c r="B58" s="32" t="s">
        <v>829</v>
      </c>
      <c r="D58">
        <f t="shared" si="6"/>
        <v>0</v>
      </c>
    </row>
    <row r="59" spans="1:7" x14ac:dyDescent="0.3">
      <c r="B59" s="33" t="s">
        <v>830</v>
      </c>
      <c r="D59">
        <f t="shared" si="6"/>
        <v>0</v>
      </c>
    </row>
    <row r="60" spans="1:7" x14ac:dyDescent="0.3">
      <c r="B60" s="32" t="s">
        <v>831</v>
      </c>
      <c r="D60">
        <f t="shared" si="6"/>
        <v>0</v>
      </c>
    </row>
    <row r="61" spans="1:7" x14ac:dyDescent="0.3">
      <c r="B61" s="33" t="s">
        <v>597</v>
      </c>
      <c r="D61">
        <f t="shared" si="6"/>
        <v>0</v>
      </c>
    </row>
    <row r="62" spans="1:7" x14ac:dyDescent="0.3">
      <c r="B62" s="32" t="s">
        <v>598</v>
      </c>
      <c r="D62">
        <f t="shared" si="6"/>
        <v>0</v>
      </c>
    </row>
    <row r="63" spans="1:7" x14ac:dyDescent="0.3">
      <c r="B63" s="33" t="s">
        <v>599</v>
      </c>
      <c r="D63">
        <f t="shared" si="6"/>
        <v>0</v>
      </c>
    </row>
    <row r="64" spans="1:7" x14ac:dyDescent="0.3">
      <c r="A64" s="34"/>
      <c r="B64" s="35" t="s">
        <v>20</v>
      </c>
      <c r="C64" s="6"/>
      <c r="D64" s="6">
        <f>SUM(D52:D63)</f>
        <v>0</v>
      </c>
      <c r="E64" s="6">
        <f>SUM(E52:E63)</f>
        <v>0</v>
      </c>
      <c r="F64" s="6"/>
      <c r="G64" s="6"/>
    </row>
    <row r="65" spans="1:7" x14ac:dyDescent="0.3">
      <c r="B65" s="37"/>
    </row>
    <row r="66" spans="1:7" x14ac:dyDescent="0.3">
      <c r="A66" s="22" t="s">
        <v>79</v>
      </c>
      <c r="B66" s="38" t="s">
        <v>133</v>
      </c>
      <c r="E66" s="12" t="s">
        <v>134</v>
      </c>
      <c r="F66" s="746" t="s">
        <v>135</v>
      </c>
      <c r="G66" s="746"/>
    </row>
    <row r="67" spans="1:7" x14ac:dyDescent="0.3">
      <c r="B67" s="37" t="s">
        <v>832</v>
      </c>
      <c r="E67" s="10"/>
      <c r="F67" s="723"/>
      <c r="G67" s="723"/>
    </row>
    <row r="68" spans="1:7" x14ac:dyDescent="0.3">
      <c r="B68" s="37" t="s">
        <v>136</v>
      </c>
      <c r="E68" s="10"/>
      <c r="F68" s="723"/>
      <c r="G68" s="723"/>
    </row>
    <row r="69" spans="1:7" x14ac:dyDescent="0.3">
      <c r="B69" s="37" t="s">
        <v>137</v>
      </c>
      <c r="E69" s="10"/>
      <c r="F69" s="723"/>
      <c r="G69" s="723"/>
    </row>
    <row r="70" spans="1:7" x14ac:dyDescent="0.3">
      <c r="B70" s="40" t="s">
        <v>600</v>
      </c>
      <c r="E70" s="10"/>
      <c r="F70" s="723"/>
      <c r="G70" s="723"/>
    </row>
    <row r="71" spans="1:7" x14ac:dyDescent="0.3">
      <c r="A71" s="41"/>
      <c r="B71" s="41"/>
      <c r="C71" s="42"/>
      <c r="D71" s="42"/>
      <c r="E71" s="42"/>
      <c r="F71" s="42"/>
      <c r="G71" s="42"/>
    </row>
    <row r="72" spans="1:7" x14ac:dyDescent="0.3">
      <c r="C72" s="12" t="s">
        <v>138</v>
      </c>
      <c r="E72" t="s">
        <v>833</v>
      </c>
    </row>
    <row r="75" spans="1:7" x14ac:dyDescent="0.3">
      <c r="A75" s="13" t="str">
        <f>'[3]R&amp;P Account'!A397</f>
        <v>Place</v>
      </c>
    </row>
    <row r="76" spans="1:7" x14ac:dyDescent="0.3">
      <c r="A76" s="13" t="str">
        <f>'[3]R&amp;P Account'!A398</f>
        <v>Date</v>
      </c>
      <c r="C76" s="12" t="s">
        <v>2</v>
      </c>
    </row>
  </sheetData>
  <mergeCells count="9">
    <mergeCell ref="F68:G68"/>
    <mergeCell ref="F69:G69"/>
    <mergeCell ref="F70:G70"/>
    <mergeCell ref="A2:G2"/>
    <mergeCell ref="A3:G3"/>
    <mergeCell ref="A4:G4"/>
    <mergeCell ref="A5:G5"/>
    <mergeCell ref="F66:G66"/>
    <mergeCell ref="F67:G67"/>
  </mergeCells>
  <pageMargins left="0.31496062992126" right="0.28999999999999998" top="0.74803149606299202" bottom="0.74803149606299202" header="0.31496062992126" footer="0.31496062992126"/>
  <pageSetup paperSize="9" scale="90" orientation="portrait" r:id="rId1"/>
  <rowBreaks count="1" manualBreakCount="1">
    <brk id="50" max="6" man="1"/>
  </rowBreaks>
  <colBreaks count="1" manualBreakCount="1">
    <brk id="1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3"/>
  <sheetViews>
    <sheetView topLeftCell="A4" zoomScale="98" zoomScaleNormal="98" workbookViewId="0">
      <selection activeCell="C10" sqref="C10"/>
    </sheetView>
  </sheetViews>
  <sheetFormatPr defaultColWidth="9" defaultRowHeight="14.4" x14ac:dyDescent="0.3"/>
  <cols>
    <col min="1" max="1" width="7.88671875" customWidth="1"/>
    <col min="2" max="2" width="54.109375" customWidth="1"/>
    <col min="3" max="3" width="11.109375" customWidth="1"/>
  </cols>
  <sheetData>
    <row r="1" spans="1:3" x14ac:dyDescent="0.3">
      <c r="A1" s="747" t="s">
        <v>155</v>
      </c>
      <c r="B1" s="747"/>
      <c r="C1" s="747"/>
    </row>
    <row r="2" spans="1:3" x14ac:dyDescent="0.3">
      <c r="C2" s="12"/>
    </row>
    <row r="3" spans="1:3" x14ac:dyDescent="0.3">
      <c r="A3" s="39" t="s">
        <v>156</v>
      </c>
      <c r="B3" s="39" t="s">
        <v>0</v>
      </c>
      <c r="C3" s="39" t="s">
        <v>135</v>
      </c>
    </row>
    <row r="4" spans="1:3" ht="16.5" customHeight="1" x14ac:dyDescent="0.3">
      <c r="A4" s="46" t="s">
        <v>157</v>
      </c>
      <c r="B4" s="47" t="s">
        <v>158</v>
      </c>
      <c r="C4" s="39" t="s">
        <v>159</v>
      </c>
    </row>
    <row r="5" spans="1:3" ht="18.899999999999999" customHeight="1" x14ac:dyDescent="0.3">
      <c r="A5" s="46" t="s">
        <v>160</v>
      </c>
      <c r="B5" s="47" t="s">
        <v>161</v>
      </c>
      <c r="C5" s="39" t="s">
        <v>159</v>
      </c>
    </row>
    <row r="6" spans="1:3" ht="20.100000000000001" customHeight="1" x14ac:dyDescent="0.3">
      <c r="A6" s="46" t="s">
        <v>162</v>
      </c>
      <c r="B6" s="47" t="s">
        <v>163</v>
      </c>
      <c r="C6" s="39" t="s">
        <v>159</v>
      </c>
    </row>
    <row r="7" spans="1:3" ht="18.600000000000001" customHeight="1" x14ac:dyDescent="0.3">
      <c r="A7" s="46" t="s">
        <v>70</v>
      </c>
      <c r="B7" s="47" t="s">
        <v>164</v>
      </c>
      <c r="C7" s="39" t="s">
        <v>159</v>
      </c>
    </row>
    <row r="8" spans="1:3" x14ac:dyDescent="0.3">
      <c r="A8" s="10" t="s">
        <v>165</v>
      </c>
      <c r="B8" s="10" t="s">
        <v>166</v>
      </c>
      <c r="C8" s="39" t="s">
        <v>159</v>
      </c>
    </row>
    <row r="9" spans="1:3" ht="26.4" customHeight="1" x14ac:dyDescent="0.3">
      <c r="A9" s="46" t="s">
        <v>167</v>
      </c>
      <c r="B9" s="47" t="s">
        <v>168</v>
      </c>
      <c r="C9" s="39" t="s">
        <v>159</v>
      </c>
    </row>
    <row r="10" spans="1:3" ht="47.4" customHeight="1" x14ac:dyDescent="0.3">
      <c r="A10" s="48" t="s">
        <v>169</v>
      </c>
      <c r="B10" s="47" t="s">
        <v>170</v>
      </c>
      <c r="C10" s="39" t="s">
        <v>159</v>
      </c>
    </row>
    <row r="11" spans="1:3" ht="44.1" customHeight="1" x14ac:dyDescent="0.3">
      <c r="A11" s="46" t="s">
        <v>171</v>
      </c>
      <c r="B11" s="47" t="s">
        <v>172</v>
      </c>
      <c r="C11" s="39" t="s">
        <v>159</v>
      </c>
    </row>
    <row r="12" spans="1:3" ht="47.4" customHeight="1" x14ac:dyDescent="0.3">
      <c r="A12" s="46" t="s">
        <v>173</v>
      </c>
      <c r="B12" s="47" t="s">
        <v>174</v>
      </c>
      <c r="C12" s="39" t="s">
        <v>159</v>
      </c>
    </row>
    <row r="13" spans="1:3" ht="45" customHeight="1" x14ac:dyDescent="0.3">
      <c r="A13" s="46" t="s">
        <v>175</v>
      </c>
      <c r="B13" s="47" t="s">
        <v>176</v>
      </c>
      <c r="C13" s="39" t="s">
        <v>159</v>
      </c>
    </row>
    <row r="14" spans="1:3" ht="32.1" customHeight="1" x14ac:dyDescent="0.3">
      <c r="A14" s="46" t="s">
        <v>177</v>
      </c>
      <c r="B14" s="47" t="s">
        <v>178</v>
      </c>
      <c r="C14" s="39" t="s">
        <v>159</v>
      </c>
    </row>
    <row r="15" spans="1:3" ht="59.4" customHeight="1" x14ac:dyDescent="0.3">
      <c r="A15" s="46" t="s">
        <v>179</v>
      </c>
      <c r="B15" s="47" t="s">
        <v>180</v>
      </c>
      <c r="C15" s="39" t="s">
        <v>159</v>
      </c>
    </row>
    <row r="16" spans="1:3" ht="41.4" customHeight="1" x14ac:dyDescent="0.3">
      <c r="A16" s="46" t="s">
        <v>181</v>
      </c>
      <c r="B16" s="47" t="s">
        <v>182</v>
      </c>
      <c r="C16" s="39" t="s">
        <v>159</v>
      </c>
    </row>
    <row r="17" spans="1:3" ht="18" customHeight="1" x14ac:dyDescent="0.3">
      <c r="A17" s="46" t="s">
        <v>183</v>
      </c>
      <c r="B17" s="47" t="s">
        <v>184</v>
      </c>
      <c r="C17" s="39" t="s">
        <v>159</v>
      </c>
    </row>
    <row r="18" spans="1:3" ht="17.100000000000001" customHeight="1" x14ac:dyDescent="0.3">
      <c r="A18" s="46" t="s">
        <v>183</v>
      </c>
      <c r="B18" s="47" t="s">
        <v>185</v>
      </c>
      <c r="C18" s="39" t="s">
        <v>159</v>
      </c>
    </row>
    <row r="19" spans="1:3" ht="14.4" customHeight="1" x14ac:dyDescent="0.3">
      <c r="A19" s="46"/>
      <c r="B19" s="47" t="s">
        <v>186</v>
      </c>
      <c r="C19" s="39" t="s">
        <v>159</v>
      </c>
    </row>
    <row r="20" spans="1:3" ht="29.4" customHeight="1" x14ac:dyDescent="0.3">
      <c r="A20" s="46" t="s">
        <v>187</v>
      </c>
      <c r="B20" s="47" t="s">
        <v>188</v>
      </c>
      <c r="C20" s="39" t="s">
        <v>159</v>
      </c>
    </row>
    <row r="21" spans="1:3" ht="29.1" customHeight="1" x14ac:dyDescent="0.3">
      <c r="A21" s="46" t="s">
        <v>189</v>
      </c>
      <c r="B21" s="47" t="s">
        <v>190</v>
      </c>
      <c r="C21" s="39" t="s">
        <v>159</v>
      </c>
    </row>
    <row r="22" spans="1:3" ht="19.5" customHeight="1" x14ac:dyDescent="0.3">
      <c r="A22" s="46" t="s">
        <v>28</v>
      </c>
      <c r="B22" s="47" t="s">
        <v>191</v>
      </c>
      <c r="C22" s="39" t="s">
        <v>159</v>
      </c>
    </row>
    <row r="23" spans="1:3" ht="27.6" customHeight="1" x14ac:dyDescent="0.3">
      <c r="A23" s="46" t="s">
        <v>192</v>
      </c>
      <c r="B23" s="47" t="s">
        <v>193</v>
      </c>
      <c r="C23" s="39" t="s">
        <v>159</v>
      </c>
    </row>
  </sheetData>
  <mergeCells count="1">
    <mergeCell ref="A1:C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4"/>
  <sheetViews>
    <sheetView view="pageBreakPreview" zoomScaleSheetLayoutView="100" workbookViewId="0">
      <selection activeCell="A6" sqref="A6:B6"/>
    </sheetView>
  </sheetViews>
  <sheetFormatPr defaultColWidth="9" defaultRowHeight="14.4" x14ac:dyDescent="0.3"/>
  <cols>
    <col min="1" max="1" width="52.6640625" customWidth="1"/>
    <col min="2" max="2" width="37.88671875" customWidth="1"/>
  </cols>
  <sheetData>
    <row r="1" spans="1:2" ht="20.399999999999999" x14ac:dyDescent="0.35">
      <c r="A1" s="750" t="s">
        <v>140</v>
      </c>
      <c r="B1" s="751"/>
    </row>
    <row r="2" spans="1:2" ht="15.6" x14ac:dyDescent="0.3">
      <c r="A2" s="752" t="s">
        <v>141</v>
      </c>
      <c r="B2" s="753"/>
    </row>
    <row r="3" spans="1:2" ht="15.6" x14ac:dyDescent="0.3">
      <c r="A3" s="752"/>
      <c r="B3" s="753"/>
    </row>
    <row r="4" spans="1:2" ht="37.5" customHeight="1" x14ac:dyDescent="0.3">
      <c r="A4" s="754" t="s">
        <v>142</v>
      </c>
      <c r="B4" s="755"/>
    </row>
    <row r="5" spans="1:2" ht="11.25" customHeight="1" x14ac:dyDescent="0.3">
      <c r="A5" s="752"/>
      <c r="B5" s="753"/>
    </row>
    <row r="6" spans="1:2" ht="100.2" customHeight="1" x14ac:dyDescent="0.3">
      <c r="A6" s="748" t="s">
        <v>1409</v>
      </c>
      <c r="B6" s="749"/>
    </row>
    <row r="7" spans="1:2" ht="16.5" customHeight="1" x14ac:dyDescent="0.3">
      <c r="A7" s="756"/>
      <c r="B7" s="757"/>
    </row>
    <row r="8" spans="1:2" ht="32.25" customHeight="1" x14ac:dyDescent="0.3">
      <c r="A8" s="748" t="s">
        <v>143</v>
      </c>
      <c r="B8" s="749"/>
    </row>
    <row r="9" spans="1:2" ht="12.75" customHeight="1" x14ac:dyDescent="0.3">
      <c r="A9" s="752"/>
      <c r="B9" s="753"/>
    </row>
    <row r="10" spans="1:2" ht="54" customHeight="1" x14ac:dyDescent="0.3">
      <c r="A10" s="758" t="s">
        <v>144</v>
      </c>
      <c r="B10" s="759"/>
    </row>
    <row r="11" spans="1:2" ht="11.25" customHeight="1" x14ac:dyDescent="0.3">
      <c r="A11" s="756"/>
      <c r="B11" s="757"/>
    </row>
    <row r="12" spans="1:2" ht="45.75" customHeight="1" x14ac:dyDescent="0.3">
      <c r="A12" s="748" t="s">
        <v>145</v>
      </c>
      <c r="B12" s="749"/>
    </row>
    <row r="13" spans="1:2" ht="15.6" x14ac:dyDescent="0.3">
      <c r="A13" s="748">
        <v>1</v>
      </c>
      <c r="B13" s="749"/>
    </row>
    <row r="14" spans="1:2" ht="15.6" x14ac:dyDescent="0.3">
      <c r="A14" s="748">
        <v>2</v>
      </c>
      <c r="B14" s="749"/>
    </row>
    <row r="15" spans="1:2" ht="36.75" customHeight="1" x14ac:dyDescent="0.3">
      <c r="A15" s="748" t="s">
        <v>146</v>
      </c>
      <c r="B15" s="749"/>
    </row>
    <row r="16" spans="1:2" ht="12" customHeight="1" x14ac:dyDescent="0.3">
      <c r="A16" s="650"/>
      <c r="B16" s="288"/>
    </row>
    <row r="17" spans="1:9" ht="52.5" customHeight="1" x14ac:dyDescent="0.3">
      <c r="A17" s="758" t="s">
        <v>834</v>
      </c>
      <c r="B17" s="759"/>
    </row>
    <row r="18" spans="1:9" ht="15.6" x14ac:dyDescent="0.3">
      <c r="A18" s="650"/>
      <c r="B18" s="288"/>
    </row>
    <row r="19" spans="1:9" ht="36.75" customHeight="1" x14ac:dyDescent="0.3">
      <c r="A19" s="758" t="s">
        <v>797</v>
      </c>
      <c r="B19" s="759"/>
    </row>
    <row r="20" spans="1:9" ht="15.6" x14ac:dyDescent="0.3">
      <c r="A20" s="650"/>
      <c r="B20" s="288"/>
    </row>
    <row r="21" spans="1:9" ht="15.6" x14ac:dyDescent="0.3">
      <c r="A21" s="748" t="s">
        <v>147</v>
      </c>
      <c r="B21" s="749"/>
    </row>
    <row r="22" spans="1:9" ht="15.6" x14ac:dyDescent="0.3">
      <c r="A22" s="748">
        <v>1</v>
      </c>
      <c r="B22" s="749"/>
    </row>
    <row r="23" spans="1:9" ht="15.6" x14ac:dyDescent="0.3">
      <c r="A23" s="748"/>
      <c r="B23" s="749"/>
    </row>
    <row r="24" spans="1:9" ht="15.6" x14ac:dyDescent="0.3">
      <c r="A24" s="748" t="s">
        <v>148</v>
      </c>
      <c r="B24" s="749"/>
    </row>
    <row r="25" spans="1:9" ht="15.6" x14ac:dyDescent="0.3">
      <c r="A25" s="287" t="s">
        <v>149</v>
      </c>
      <c r="B25" s="651" t="str">
        <f>BS!F51</f>
        <v>For Name of the Firm</v>
      </c>
      <c r="C25" s="649"/>
    </row>
    <row r="26" spans="1:9" ht="13.5" customHeight="1" x14ac:dyDescent="0.3">
      <c r="A26" s="652"/>
      <c r="B26" s="288" t="s">
        <v>2</v>
      </c>
    </row>
    <row r="27" spans="1:9" ht="15.6" x14ac:dyDescent="0.3">
      <c r="A27" s="652"/>
      <c r="B27" s="653" t="str">
        <f>BS!F53</f>
        <v>FRN : XXXXXX</v>
      </c>
    </row>
    <row r="28" spans="1:9" ht="15.75" customHeight="1" x14ac:dyDescent="0.3">
      <c r="A28" s="652" t="s">
        <v>150</v>
      </c>
      <c r="B28" s="654"/>
    </row>
    <row r="29" spans="1:9" ht="15.75" customHeight="1" x14ac:dyDescent="0.3">
      <c r="A29" s="652"/>
      <c r="B29" s="288"/>
    </row>
    <row r="30" spans="1:9" ht="15.75" customHeight="1" x14ac:dyDescent="0.3">
      <c r="A30" s="652"/>
      <c r="B30" s="288" t="str">
        <f>BS!F57</f>
        <v>Name of the Auditor</v>
      </c>
    </row>
    <row r="31" spans="1:9" ht="15.75" customHeight="1" x14ac:dyDescent="0.3">
      <c r="A31" s="652" t="str">
        <f>BS!B58</f>
        <v xml:space="preserve">Place:  </v>
      </c>
      <c r="B31" s="288" t="str">
        <f>BS!F58</f>
        <v>Partner/Proprietor</v>
      </c>
      <c r="E31" s="43" t="s">
        <v>151</v>
      </c>
      <c r="F31" s="43" t="s">
        <v>152</v>
      </c>
      <c r="G31" s="43" t="s">
        <v>153</v>
      </c>
      <c r="I31" s="43"/>
    </row>
    <row r="32" spans="1:9" ht="15.75" customHeight="1" x14ac:dyDescent="0.3">
      <c r="A32" s="652" t="str">
        <f>BS!B59</f>
        <v xml:space="preserve">Date : </v>
      </c>
      <c r="B32" s="288" t="str">
        <f>BS!F59</f>
        <v>Mem NoXXXXXX</v>
      </c>
      <c r="G32" s="44" t="s">
        <v>153</v>
      </c>
      <c r="I32" s="44"/>
    </row>
    <row r="33" spans="1:10" ht="15" customHeight="1" thickBot="1" x14ac:dyDescent="0.35">
      <c r="A33" s="655"/>
      <c r="B33" s="656" t="str">
        <f>BS!F60</f>
        <v>UDIN:</v>
      </c>
      <c r="H33" s="5" t="s">
        <v>154</v>
      </c>
      <c r="J33" s="5"/>
    </row>
    <row r="34" spans="1:10" ht="15.6" x14ac:dyDescent="0.3">
      <c r="A34" s="45"/>
    </row>
  </sheetData>
  <mergeCells count="21">
    <mergeCell ref="A22:B22"/>
    <mergeCell ref="A23:B23"/>
    <mergeCell ref="A24:B24"/>
    <mergeCell ref="A13:B13"/>
    <mergeCell ref="A14:B14"/>
    <mergeCell ref="A15:B15"/>
    <mergeCell ref="A17:B17"/>
    <mergeCell ref="A19:B19"/>
    <mergeCell ref="A21:B21"/>
    <mergeCell ref="A12:B12"/>
    <mergeCell ref="A1:B1"/>
    <mergeCell ref="A2:B2"/>
    <mergeCell ref="A3:B3"/>
    <mergeCell ref="A4:B4"/>
    <mergeCell ref="A5:B5"/>
    <mergeCell ref="A6:B6"/>
    <mergeCell ref="A7:B7"/>
    <mergeCell ref="A8:B8"/>
    <mergeCell ref="A9:B9"/>
    <mergeCell ref="A10:B10"/>
    <mergeCell ref="A11:B11"/>
  </mergeCells>
  <pageMargins left="0.7" right="0.7" top="0.75" bottom="0.75" header="0.3" footer="0.3"/>
  <pageSetup paperSize="9" scale="8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92"/>
  <sheetViews>
    <sheetView view="pageBreakPreview" topLeftCell="A73" zoomScaleNormal="85" zoomScaleSheetLayoutView="100" workbookViewId="0">
      <selection activeCell="O54" sqref="O54"/>
    </sheetView>
  </sheetViews>
  <sheetFormatPr defaultColWidth="9" defaultRowHeight="14.4" x14ac:dyDescent="0.3"/>
  <cols>
    <col min="1" max="1" width="4.109375" customWidth="1"/>
    <col min="2" max="2" width="3" bestFit="1" customWidth="1"/>
    <col min="3" max="3" width="11.6640625" bestFit="1" customWidth="1"/>
    <col min="5" max="5" width="2.33203125" customWidth="1"/>
    <col min="8" max="8" width="6.44140625" customWidth="1"/>
    <col min="9" max="9" width="12.6640625" customWidth="1"/>
    <col min="10" max="10" width="15.33203125" customWidth="1"/>
    <col min="11" max="11" width="8.44140625" customWidth="1"/>
    <col min="12" max="12" width="14.6640625" customWidth="1"/>
    <col min="13" max="13" width="3.109375" customWidth="1"/>
    <col min="14" max="14" width="7.44140625" customWidth="1"/>
    <col min="15" max="15" width="12" customWidth="1"/>
    <col min="16" max="16" width="20.109375" bestFit="1" customWidth="1"/>
    <col min="17" max="17" width="18.109375" customWidth="1"/>
    <col min="19" max="19" width="9.44140625" bestFit="1" customWidth="1"/>
  </cols>
  <sheetData>
    <row r="1" spans="1:19" x14ac:dyDescent="0.3">
      <c r="A1" s="766" t="s">
        <v>1308</v>
      </c>
      <c r="B1" s="766"/>
      <c r="C1" s="766"/>
      <c r="D1" s="766"/>
      <c r="E1" s="766"/>
      <c r="F1" s="766"/>
      <c r="G1" s="766"/>
      <c r="H1" s="766"/>
      <c r="I1" s="766"/>
      <c r="J1" s="766"/>
      <c r="K1" s="766"/>
      <c r="L1" s="766"/>
      <c r="M1" s="766"/>
      <c r="N1" s="766"/>
      <c r="O1" s="766"/>
    </row>
    <row r="2" spans="1:19" x14ac:dyDescent="0.3">
      <c r="A2" s="767" t="s">
        <v>1309</v>
      </c>
      <c r="B2" s="767"/>
      <c r="C2" s="767"/>
      <c r="D2" s="767"/>
      <c r="E2" s="767"/>
      <c r="F2" s="767"/>
      <c r="G2" s="767"/>
      <c r="H2" s="767"/>
      <c r="I2" s="767"/>
      <c r="J2" s="767"/>
      <c r="K2" s="767"/>
      <c r="L2" s="767"/>
      <c r="M2" s="767"/>
      <c r="N2" s="767"/>
      <c r="O2" s="767"/>
      <c r="Q2" t="s">
        <v>194</v>
      </c>
    </row>
    <row r="3" spans="1:19" ht="33.75" customHeight="1" x14ac:dyDescent="0.3">
      <c r="A3" s="768">
        <v>1</v>
      </c>
      <c r="B3" s="524" t="s">
        <v>195</v>
      </c>
      <c r="C3" s="769" t="s">
        <v>196</v>
      </c>
      <c r="D3" s="770"/>
      <c r="E3" s="770"/>
      <c r="F3" s="770"/>
      <c r="G3" s="770"/>
      <c r="H3" s="770"/>
      <c r="I3" s="770"/>
      <c r="J3" s="770"/>
      <c r="K3" s="770"/>
      <c r="L3" s="770"/>
      <c r="M3" s="770"/>
      <c r="N3" s="770"/>
      <c r="O3" s="556" t="s">
        <v>1310</v>
      </c>
      <c r="P3">
        <v>14</v>
      </c>
    </row>
    <row r="4" spans="1:19" ht="27.6" x14ac:dyDescent="0.3">
      <c r="A4" s="768"/>
      <c r="B4" s="524" t="s">
        <v>198</v>
      </c>
      <c r="C4" s="770" t="s">
        <v>199</v>
      </c>
      <c r="D4" s="770"/>
      <c r="E4" s="770"/>
      <c r="F4" s="770"/>
      <c r="G4" s="770"/>
      <c r="H4" s="770"/>
      <c r="I4" s="770"/>
      <c r="J4" s="770"/>
      <c r="K4" s="770"/>
      <c r="L4" s="770"/>
      <c r="M4" s="770"/>
      <c r="N4" s="770"/>
      <c r="O4" s="525"/>
    </row>
    <row r="5" spans="1:19" ht="34.5" customHeight="1" x14ac:dyDescent="0.3">
      <c r="A5" s="768"/>
      <c r="B5" s="771" t="s">
        <v>200</v>
      </c>
      <c r="C5" s="769" t="s">
        <v>1311</v>
      </c>
      <c r="D5" s="771"/>
      <c r="E5" s="771"/>
      <c r="F5" s="771"/>
      <c r="G5" s="771" t="s">
        <v>1312</v>
      </c>
      <c r="H5" s="771"/>
      <c r="I5" s="771" t="s">
        <v>1313</v>
      </c>
      <c r="J5" s="771"/>
      <c r="K5" s="770" t="s">
        <v>1314</v>
      </c>
      <c r="L5" s="770"/>
      <c r="M5" s="770"/>
      <c r="N5" s="770"/>
      <c r="O5" s="801" t="s">
        <v>1310</v>
      </c>
    </row>
    <row r="6" spans="1:19" ht="30.75" customHeight="1" x14ac:dyDescent="0.3">
      <c r="A6" s="768"/>
      <c r="B6" s="771"/>
      <c r="C6" s="771"/>
      <c r="D6" s="771"/>
      <c r="E6" s="771"/>
      <c r="F6" s="771"/>
      <c r="G6" s="771"/>
      <c r="H6" s="771"/>
      <c r="I6" s="771"/>
      <c r="J6" s="771"/>
      <c r="K6" s="770"/>
      <c r="L6" s="770"/>
      <c r="M6" s="770"/>
      <c r="N6" s="770"/>
      <c r="O6" s="802"/>
    </row>
    <row r="7" spans="1:19" ht="31.2" customHeight="1" x14ac:dyDescent="0.3">
      <c r="A7" s="760">
        <v>2</v>
      </c>
      <c r="B7" s="763" t="s">
        <v>209</v>
      </c>
      <c r="C7" s="763"/>
      <c r="D7" s="763"/>
      <c r="E7" s="763"/>
      <c r="F7" s="763"/>
      <c r="G7" s="763"/>
      <c r="H7" s="763"/>
      <c r="I7" s="763"/>
      <c r="J7" s="763"/>
      <c r="K7" s="763"/>
      <c r="L7" s="763"/>
      <c r="M7" s="763"/>
      <c r="N7" s="763"/>
      <c r="O7" s="563">
        <f>'CONSOLIDATION I&amp;E SCHEDULES'!D7</f>
        <v>0</v>
      </c>
    </row>
    <row r="8" spans="1:19" ht="31.5" customHeight="1" x14ac:dyDescent="0.3">
      <c r="A8" s="761"/>
      <c r="B8" s="763" t="s">
        <v>1315</v>
      </c>
      <c r="C8" s="763"/>
      <c r="D8" s="763"/>
      <c r="E8" s="763"/>
      <c r="F8" s="763"/>
      <c r="G8" s="763"/>
      <c r="H8" s="763"/>
      <c r="I8" s="763"/>
      <c r="J8" s="763"/>
      <c r="K8" s="763"/>
      <c r="L8" s="763"/>
      <c r="M8" s="763"/>
      <c r="N8" s="763"/>
      <c r="O8" s="563">
        <f>'CONSOLIDATION I&amp;E SCHEDULES'!D10-'CONSOLIDATION I&amp;E SCHEDULES'!D7</f>
        <v>0</v>
      </c>
    </row>
    <row r="9" spans="1:19" ht="15.6" customHeight="1" x14ac:dyDescent="0.3">
      <c r="A9" s="762"/>
      <c r="B9" s="763" t="s">
        <v>1393</v>
      </c>
      <c r="C9" s="763"/>
      <c r="D9" s="763"/>
      <c r="E9" s="763"/>
      <c r="F9" s="763"/>
      <c r="G9" s="763"/>
      <c r="H9" s="763"/>
      <c r="I9" s="763"/>
      <c r="J9" s="763"/>
      <c r="K9" s="763"/>
      <c r="L9" s="763"/>
      <c r="M9" s="763"/>
      <c r="N9" s="763"/>
      <c r="O9" s="563">
        <f>SUM(O7:O8)</f>
        <v>0</v>
      </c>
    </row>
    <row r="10" spans="1:19" ht="15.6" customHeight="1" x14ac:dyDescent="0.3">
      <c r="A10" s="546">
        <v>3</v>
      </c>
      <c r="B10" s="764" t="s">
        <v>1377</v>
      </c>
      <c r="C10" s="764"/>
      <c r="D10" s="764"/>
      <c r="E10" s="764"/>
      <c r="F10" s="764"/>
      <c r="G10" s="764"/>
      <c r="H10" s="764"/>
      <c r="I10" s="764"/>
      <c r="J10" s="764"/>
      <c r="K10" s="764"/>
      <c r="L10" s="764"/>
      <c r="M10" s="764"/>
      <c r="N10" s="764"/>
      <c r="O10" s="458">
        <f>'R &amp; P Schedule'!D78</f>
        <v>0</v>
      </c>
    </row>
    <row r="11" spans="1:19" ht="34.200000000000003" customHeight="1" x14ac:dyDescent="0.3">
      <c r="A11" s="10">
        <v>4</v>
      </c>
      <c r="B11" s="10" t="s">
        <v>32</v>
      </c>
      <c r="C11" s="765" t="s">
        <v>1316</v>
      </c>
      <c r="D11" s="765"/>
      <c r="E11" s="765"/>
      <c r="F11" s="765"/>
      <c r="G11" s="765"/>
      <c r="H11" s="765"/>
      <c r="I11" s="765"/>
      <c r="J11" s="765"/>
      <c r="K11" s="765"/>
      <c r="L11" s="765"/>
      <c r="M11" s="765"/>
      <c r="N11" s="765"/>
      <c r="O11" s="458">
        <f>'Form 10 B SCH'!N5</f>
        <v>0</v>
      </c>
      <c r="P11" s="547"/>
    </row>
    <row r="12" spans="1:19" ht="31.2" customHeight="1" x14ac:dyDescent="0.3">
      <c r="A12" s="10">
        <v>5</v>
      </c>
      <c r="B12" s="763" t="s">
        <v>1395</v>
      </c>
      <c r="C12" s="763"/>
      <c r="D12" s="763"/>
      <c r="E12" s="763"/>
      <c r="F12" s="763"/>
      <c r="G12" s="763"/>
      <c r="H12" s="763"/>
      <c r="I12" s="763"/>
      <c r="J12" s="763"/>
      <c r="K12" s="763"/>
      <c r="L12" s="763"/>
      <c r="M12" s="763"/>
      <c r="N12" s="763"/>
      <c r="O12" s="563">
        <f>O9</f>
        <v>0</v>
      </c>
    </row>
    <row r="13" spans="1:19" ht="49.95" customHeight="1" x14ac:dyDescent="0.3">
      <c r="A13" s="10">
        <v>6</v>
      </c>
      <c r="B13" s="775" t="s">
        <v>1394</v>
      </c>
      <c r="C13" s="776"/>
      <c r="D13" s="776"/>
      <c r="E13" s="776"/>
      <c r="F13" s="776"/>
      <c r="G13" s="776"/>
      <c r="H13" s="776"/>
      <c r="I13" s="776"/>
      <c r="J13" s="776"/>
      <c r="K13" s="776"/>
      <c r="L13" s="776"/>
      <c r="M13" s="776"/>
      <c r="N13" s="777"/>
      <c r="O13" s="564">
        <f>IE!D19-IE!D15-IE!D9-IE!D18</f>
        <v>0</v>
      </c>
    </row>
    <row r="14" spans="1:19" x14ac:dyDescent="0.3">
      <c r="A14" s="10">
        <v>7</v>
      </c>
      <c r="B14" s="778" t="s">
        <v>1396</v>
      </c>
      <c r="C14" s="779"/>
      <c r="D14" s="779"/>
      <c r="E14" s="779"/>
      <c r="F14" s="779"/>
      <c r="G14" s="779"/>
      <c r="H14" s="779"/>
      <c r="I14" s="779"/>
      <c r="J14" s="779"/>
      <c r="K14" s="779"/>
      <c r="L14" s="779"/>
      <c r="M14" s="779"/>
      <c r="N14" s="780"/>
      <c r="O14" s="563">
        <f>SUM(O12:O13)</f>
        <v>0</v>
      </c>
    </row>
    <row r="15" spans="1:19" x14ac:dyDescent="0.3">
      <c r="A15" s="10">
        <v>8</v>
      </c>
      <c r="B15" s="778" t="s">
        <v>1397</v>
      </c>
      <c r="C15" s="779"/>
      <c r="D15" s="779"/>
      <c r="E15" s="779"/>
      <c r="F15" s="779"/>
      <c r="G15" s="779"/>
      <c r="H15" s="779"/>
      <c r="I15" s="779"/>
      <c r="J15" s="779"/>
      <c r="K15" s="779"/>
      <c r="L15" s="779"/>
      <c r="M15" s="779"/>
      <c r="N15" s="779"/>
      <c r="O15" s="458"/>
      <c r="P15" s="557" t="s">
        <v>1384</v>
      </c>
    </row>
    <row r="16" spans="1:19" ht="28.8" x14ac:dyDescent="0.3">
      <c r="A16" s="10"/>
      <c r="B16" s="10" t="s">
        <v>385</v>
      </c>
      <c r="C16" s="763" t="s">
        <v>213</v>
      </c>
      <c r="D16" s="763"/>
      <c r="E16" s="763"/>
      <c r="F16" s="763"/>
      <c r="G16" s="763"/>
      <c r="H16" s="763"/>
      <c r="I16" s="763"/>
      <c r="J16" s="763"/>
      <c r="K16" s="763"/>
      <c r="L16" s="47" t="s">
        <v>1317</v>
      </c>
      <c r="M16" s="781" t="s">
        <v>1318</v>
      </c>
      <c r="N16" s="781"/>
      <c r="O16" s="47" t="s">
        <v>1</v>
      </c>
      <c r="P16" s="560" t="s">
        <v>0</v>
      </c>
      <c r="Q16" s="6"/>
      <c r="R16" s="6"/>
      <c r="S16" s="526" t="s">
        <v>1233</v>
      </c>
    </row>
    <row r="17" spans="1:19" x14ac:dyDescent="0.3">
      <c r="A17" s="10"/>
      <c r="B17" s="10" t="s">
        <v>426</v>
      </c>
      <c r="C17" s="10"/>
      <c r="D17" s="763" t="s">
        <v>215</v>
      </c>
      <c r="E17" s="763"/>
      <c r="F17" s="763"/>
      <c r="G17" s="763"/>
      <c r="H17" s="763"/>
      <c r="I17" s="763"/>
      <c r="J17" s="763"/>
      <c r="K17" s="763"/>
      <c r="L17" s="565"/>
      <c r="M17" s="774">
        <f>S28*0.85</f>
        <v>0</v>
      </c>
      <c r="N17" s="774"/>
      <c r="O17" s="565">
        <f>SUM(L17:N17)</f>
        <v>0</v>
      </c>
      <c r="P17" s="8" t="s">
        <v>1390</v>
      </c>
      <c r="S17" s="558">
        <f>IE!D18-IE!D22</f>
        <v>0</v>
      </c>
    </row>
    <row r="18" spans="1:19" x14ac:dyDescent="0.3">
      <c r="A18" s="10"/>
      <c r="B18" s="772" t="s">
        <v>428</v>
      </c>
      <c r="C18" s="10" t="s">
        <v>1319</v>
      </c>
      <c r="D18" s="763" t="s">
        <v>1320</v>
      </c>
      <c r="E18" s="763"/>
      <c r="F18" s="763"/>
      <c r="G18" s="763"/>
      <c r="H18" s="763"/>
      <c r="I18" s="763"/>
      <c r="J18" s="763"/>
      <c r="K18" s="763"/>
      <c r="L18" s="565">
        <v>0</v>
      </c>
      <c r="M18" s="773">
        <f>S27</f>
        <v>0</v>
      </c>
      <c r="N18" s="773"/>
      <c r="O18" s="565">
        <f>SUM(L18:N18)</f>
        <v>0</v>
      </c>
      <c r="P18" s="8" t="str">
        <f>IE!B23</f>
        <v>Donations/Contributions Paid</v>
      </c>
      <c r="S18" s="559">
        <f>IE!D23</f>
        <v>0</v>
      </c>
    </row>
    <row r="19" spans="1:19" x14ac:dyDescent="0.3">
      <c r="A19" s="10"/>
      <c r="B19" s="772"/>
      <c r="C19" s="10" t="s">
        <v>1321</v>
      </c>
      <c r="D19" s="763" t="s">
        <v>1322</v>
      </c>
      <c r="E19" s="763"/>
      <c r="F19" s="763"/>
      <c r="G19" s="763"/>
      <c r="H19" s="763"/>
      <c r="I19" s="763"/>
      <c r="J19" s="763"/>
      <c r="K19" s="763"/>
      <c r="L19" s="565">
        <v>0</v>
      </c>
      <c r="M19" s="773">
        <f>S18-S28-S29</f>
        <v>0</v>
      </c>
      <c r="N19" s="773"/>
      <c r="O19" s="565">
        <f t="shared" ref="O19:O21" si="0">SUM(L19:N19)</f>
        <v>0</v>
      </c>
      <c r="P19" s="8" t="str">
        <f>IE!B24</f>
        <v>Employee Benefits Expense</v>
      </c>
      <c r="S19" s="559">
        <f>IE!D24</f>
        <v>0</v>
      </c>
    </row>
    <row r="20" spans="1:19" x14ac:dyDescent="0.3">
      <c r="A20" s="10"/>
      <c r="B20" s="772"/>
      <c r="C20" s="10" t="s">
        <v>1323</v>
      </c>
      <c r="D20" s="763" t="s">
        <v>427</v>
      </c>
      <c r="E20" s="763"/>
      <c r="F20" s="763"/>
      <c r="G20" s="763"/>
      <c r="H20" s="763"/>
      <c r="I20" s="763"/>
      <c r="J20" s="763"/>
      <c r="K20" s="763"/>
      <c r="L20" s="565">
        <v>0</v>
      </c>
      <c r="M20" s="774">
        <f>S25</f>
        <v>0</v>
      </c>
      <c r="N20" s="774"/>
      <c r="O20" s="565">
        <f>SUM(L20:N20)</f>
        <v>0</v>
      </c>
      <c r="P20" s="8" t="str">
        <f>IE!B26</f>
        <v>Finance Costs</v>
      </c>
      <c r="S20" s="559">
        <f>IE!D26</f>
        <v>0</v>
      </c>
    </row>
    <row r="21" spans="1:19" x14ac:dyDescent="0.3">
      <c r="A21" s="10"/>
      <c r="B21" s="772"/>
      <c r="C21" s="10" t="s">
        <v>1324</v>
      </c>
      <c r="D21" s="763" t="s">
        <v>1325</v>
      </c>
      <c r="E21" s="763"/>
      <c r="F21" s="763"/>
      <c r="G21" s="763"/>
      <c r="H21" s="763"/>
      <c r="I21" s="763"/>
      <c r="J21" s="763"/>
      <c r="K21" s="763"/>
      <c r="L21" s="565">
        <v>0</v>
      </c>
      <c r="M21" s="774">
        <f>S24</f>
        <v>0</v>
      </c>
      <c r="N21" s="774"/>
      <c r="O21" s="565">
        <f t="shared" si="0"/>
        <v>0</v>
      </c>
      <c r="P21" s="8" t="str">
        <f>IE!B27</f>
        <v>Other Expenses</v>
      </c>
      <c r="S21" s="559">
        <f>IE!D27</f>
        <v>0</v>
      </c>
    </row>
    <row r="22" spans="1:19" x14ac:dyDescent="0.3">
      <c r="A22" s="10"/>
      <c r="B22" s="772"/>
      <c r="C22" s="10" t="s">
        <v>1326</v>
      </c>
      <c r="D22" s="778" t="s">
        <v>30</v>
      </c>
      <c r="E22" s="779"/>
      <c r="F22" s="779"/>
      <c r="G22" s="779"/>
      <c r="H22" s="779"/>
      <c r="I22" s="779"/>
      <c r="J22" s="779"/>
      <c r="K22" s="780"/>
      <c r="L22" s="565">
        <v>0</v>
      </c>
      <c r="M22" s="782">
        <f>S26+S21+S20+S19+S17+S23+FA!D47+FA!E47</f>
        <v>0</v>
      </c>
      <c r="N22" s="783"/>
      <c r="O22" s="565">
        <f>SUM(L22:N22)</f>
        <v>0</v>
      </c>
      <c r="P22" s="17" t="str">
        <f>IE!B28</f>
        <v>Object Related Expenses</v>
      </c>
      <c r="S22" s="558"/>
    </row>
    <row r="23" spans="1:19" x14ac:dyDescent="0.3">
      <c r="A23" s="10"/>
      <c r="B23" s="772"/>
      <c r="C23" s="10" t="s">
        <v>1327</v>
      </c>
      <c r="D23" s="763" t="s">
        <v>1</v>
      </c>
      <c r="E23" s="763"/>
      <c r="F23" s="763"/>
      <c r="G23" s="763"/>
      <c r="H23" s="763"/>
      <c r="I23" s="763"/>
      <c r="J23" s="763"/>
      <c r="K23" s="763"/>
      <c r="L23" s="565">
        <f>SUM(L18:L22)</f>
        <v>0</v>
      </c>
      <c r="M23" s="773">
        <f>SUM(M18:N22)</f>
        <v>0</v>
      </c>
      <c r="N23" s="774"/>
      <c r="O23" s="565">
        <f>SUM(L23:N23)</f>
        <v>0</v>
      </c>
      <c r="P23" s="8" t="s">
        <v>1382</v>
      </c>
      <c r="S23" s="559">
        <f>'CONSOLIDATION I&amp;E SCHEDULES'!D97</f>
        <v>0</v>
      </c>
    </row>
    <row r="24" spans="1:19" x14ac:dyDescent="0.3">
      <c r="A24" s="10"/>
      <c r="B24" s="10" t="s">
        <v>432</v>
      </c>
      <c r="C24" s="10"/>
      <c r="D24" s="763" t="s">
        <v>216</v>
      </c>
      <c r="E24" s="763"/>
      <c r="F24" s="763"/>
      <c r="G24" s="763"/>
      <c r="H24" s="763"/>
      <c r="I24" s="763"/>
      <c r="J24" s="763"/>
      <c r="K24" s="763"/>
      <c r="L24" s="565">
        <f>L23+L17</f>
        <v>0</v>
      </c>
      <c r="M24" s="773">
        <f>M17+M23</f>
        <v>0</v>
      </c>
      <c r="N24" s="774"/>
      <c r="O24" s="566">
        <f>SUM(L24:N24)</f>
        <v>0</v>
      </c>
      <c r="P24" s="8" t="s">
        <v>1381</v>
      </c>
      <c r="S24" s="559">
        <f>'CONSOLIDATION I&amp;E SCHEDULES'!D98</f>
        <v>0</v>
      </c>
    </row>
    <row r="25" spans="1:19" ht="15.75" customHeight="1" x14ac:dyDescent="0.3">
      <c r="A25" s="57"/>
      <c r="B25" s="784" t="s">
        <v>1400</v>
      </c>
      <c r="C25" s="784"/>
      <c r="D25" s="784"/>
      <c r="E25" s="784"/>
      <c r="F25" s="784"/>
      <c r="G25" s="784"/>
      <c r="H25" s="784"/>
      <c r="I25" s="784"/>
      <c r="J25" s="784"/>
      <c r="K25" s="784"/>
      <c r="L25" s="784"/>
      <c r="M25" s="784"/>
      <c r="N25" s="784"/>
      <c r="O25" s="526"/>
      <c r="P25" s="8" t="s">
        <v>1380</v>
      </c>
      <c r="S25" s="559">
        <f>'CONSOLIDATION I&amp;E SCHEDULES'!D99</f>
        <v>0</v>
      </c>
    </row>
    <row r="26" spans="1:19" ht="15.75" customHeight="1" x14ac:dyDescent="0.3">
      <c r="A26" s="723"/>
      <c r="B26" s="784" t="s">
        <v>246</v>
      </c>
      <c r="C26" s="784"/>
      <c r="D26" s="784"/>
      <c r="E26" s="784"/>
      <c r="F26" s="784"/>
      <c r="G26" s="784"/>
      <c r="H26" s="784"/>
      <c r="I26" s="296"/>
      <c r="J26" s="296"/>
      <c r="K26" s="296"/>
      <c r="L26" s="296"/>
      <c r="M26" s="723"/>
      <c r="N26" s="723"/>
      <c r="O26" s="526"/>
      <c r="P26" s="8" t="s">
        <v>1379</v>
      </c>
      <c r="S26" s="559">
        <f>'CONSOLIDATION I&amp;E SCHEDULES'!D100</f>
        <v>0</v>
      </c>
    </row>
    <row r="27" spans="1:19" ht="15.75" customHeight="1" x14ac:dyDescent="0.3">
      <c r="A27" s="723"/>
      <c r="B27" s="784" t="s">
        <v>247</v>
      </c>
      <c r="C27" s="784"/>
      <c r="D27" s="784"/>
      <c r="E27" s="784"/>
      <c r="F27" s="784"/>
      <c r="G27" s="784"/>
      <c r="H27" s="784"/>
      <c r="I27" s="296"/>
      <c r="J27" s="296"/>
      <c r="K27" s="296"/>
      <c r="L27" s="296"/>
      <c r="M27" s="723"/>
      <c r="N27" s="723"/>
      <c r="O27" s="526"/>
      <c r="P27" s="8" t="str">
        <f>IE!B29</f>
        <v>Religious/charitable Expenses</v>
      </c>
      <c r="S27" s="561">
        <f>IE!D29</f>
        <v>0</v>
      </c>
    </row>
    <row r="28" spans="1:19" ht="15.6" x14ac:dyDescent="0.3">
      <c r="A28" s="723"/>
      <c r="B28" s="785" t="s">
        <v>248</v>
      </c>
      <c r="C28" s="785"/>
      <c r="D28" s="785"/>
      <c r="E28" s="785"/>
      <c r="F28" s="785"/>
      <c r="G28" s="785"/>
      <c r="H28" s="785"/>
      <c r="I28" s="296"/>
      <c r="J28" s="296"/>
      <c r="K28" s="296"/>
      <c r="L28" s="296"/>
      <c r="M28" s="723"/>
      <c r="N28" s="723"/>
      <c r="O28" s="526"/>
      <c r="P28" s="8" t="s">
        <v>1385</v>
      </c>
      <c r="S28" s="559">
        <f>'CONSOLIDATION I&amp;E SCHEDULES'!D66</f>
        <v>0</v>
      </c>
    </row>
    <row r="29" spans="1:19" ht="15.6" x14ac:dyDescent="0.3">
      <c r="A29" s="723"/>
      <c r="B29" s="785" t="s">
        <v>217</v>
      </c>
      <c r="C29" s="785"/>
      <c r="D29" s="785"/>
      <c r="E29" s="785"/>
      <c r="F29" s="785"/>
      <c r="G29" s="785"/>
      <c r="H29" s="785"/>
      <c r="I29" s="296"/>
      <c r="J29" s="296"/>
      <c r="K29" s="296"/>
      <c r="L29" s="296"/>
      <c r="M29" s="723"/>
      <c r="N29" s="723"/>
      <c r="O29" s="526"/>
      <c r="P29" s="8" t="s">
        <v>1386</v>
      </c>
      <c r="S29" s="559">
        <f>'CONSOLIDATION I&amp;E SCHEDULES'!D67</f>
        <v>0</v>
      </c>
    </row>
    <row r="30" spans="1:19" ht="15.6" x14ac:dyDescent="0.3">
      <c r="A30" s="723"/>
      <c r="B30" s="785" t="s">
        <v>218</v>
      </c>
      <c r="C30" s="785"/>
      <c r="D30" s="785"/>
      <c r="E30" s="785"/>
      <c r="F30" s="785"/>
      <c r="G30" s="785"/>
      <c r="H30" s="785"/>
      <c r="I30" s="296"/>
      <c r="J30" s="296"/>
      <c r="K30" s="296"/>
      <c r="L30" s="296"/>
      <c r="M30" s="723"/>
      <c r="N30" s="723"/>
      <c r="O30" s="526"/>
      <c r="P30" s="8" t="s">
        <v>1387</v>
      </c>
      <c r="S30" s="559">
        <f>SUM(S17:S27)-SUM(S28:S29)</f>
        <v>0</v>
      </c>
    </row>
    <row r="31" spans="1:19" ht="15.6" x14ac:dyDescent="0.3">
      <c r="A31" s="723"/>
      <c r="B31" s="785" t="s">
        <v>219</v>
      </c>
      <c r="C31" s="785"/>
      <c r="D31" s="785"/>
      <c r="E31" s="785"/>
      <c r="F31" s="785"/>
      <c r="G31" s="785"/>
      <c r="H31" s="785"/>
      <c r="I31" s="296"/>
      <c r="J31" s="296"/>
      <c r="K31" s="296"/>
      <c r="L31" s="296"/>
      <c r="M31" s="723"/>
      <c r="N31" s="723"/>
      <c r="O31" s="526"/>
      <c r="P31" s="8" t="s">
        <v>1388</v>
      </c>
      <c r="S31" s="559">
        <f>FA!D47+FA!E47</f>
        <v>0</v>
      </c>
    </row>
    <row r="32" spans="1:19" ht="15.6" x14ac:dyDescent="0.3">
      <c r="A32" s="723"/>
      <c r="B32" s="785" t="s">
        <v>1</v>
      </c>
      <c r="C32" s="785"/>
      <c r="D32" s="785"/>
      <c r="E32" s="785"/>
      <c r="F32" s="785"/>
      <c r="G32" s="785"/>
      <c r="H32" s="785"/>
      <c r="I32" s="296"/>
      <c r="J32" s="296"/>
      <c r="K32" s="296"/>
      <c r="L32" s="296"/>
      <c r="M32" s="723"/>
      <c r="N32" s="723"/>
      <c r="O32" s="526"/>
      <c r="P32" s="560" t="s">
        <v>1389</v>
      </c>
      <c r="Q32" s="6"/>
      <c r="R32" s="6"/>
      <c r="S32" s="10">
        <f>SUM(S30:S31)</f>
        <v>0</v>
      </c>
    </row>
    <row r="33" spans="1:16" ht="15.6" x14ac:dyDescent="0.3">
      <c r="A33" s="723"/>
      <c r="B33" s="785" t="s">
        <v>220</v>
      </c>
      <c r="C33" s="785"/>
      <c r="D33" s="785"/>
      <c r="E33" s="785"/>
      <c r="F33" s="785"/>
      <c r="G33" s="785"/>
      <c r="H33" s="785"/>
      <c r="I33" s="296"/>
      <c r="J33" s="296"/>
      <c r="K33" s="296"/>
      <c r="L33" s="296"/>
      <c r="M33" s="723"/>
      <c r="N33" s="723"/>
      <c r="O33" s="526"/>
    </row>
    <row r="34" spans="1:16" ht="15.6" x14ac:dyDescent="0.3">
      <c r="A34" s="723"/>
      <c r="B34" s="785" t="s">
        <v>221</v>
      </c>
      <c r="C34" s="785"/>
      <c r="D34" s="785"/>
      <c r="E34" s="785"/>
      <c r="F34" s="785"/>
      <c r="G34" s="785"/>
      <c r="H34" s="785"/>
      <c r="I34" s="296"/>
      <c r="J34" s="296"/>
      <c r="K34" s="296"/>
      <c r="L34" s="296"/>
      <c r="M34" s="723"/>
      <c r="N34" s="723"/>
      <c r="O34" s="526"/>
    </row>
    <row r="35" spans="1:16" ht="15.6" x14ac:dyDescent="0.3">
      <c r="A35" s="723"/>
      <c r="B35" s="785" t="s">
        <v>249</v>
      </c>
      <c r="C35" s="785"/>
      <c r="D35" s="785"/>
      <c r="E35" s="785"/>
      <c r="F35" s="785"/>
      <c r="G35" s="785"/>
      <c r="H35" s="785"/>
      <c r="I35" s="296"/>
      <c r="J35" s="296"/>
      <c r="K35" s="296"/>
      <c r="L35" s="296"/>
      <c r="M35" s="723"/>
      <c r="N35" s="723"/>
      <c r="O35" s="10"/>
    </row>
    <row r="36" spans="1:16" ht="15.6" x14ac:dyDescent="0.3">
      <c r="A36" s="39"/>
      <c r="B36" s="527"/>
      <c r="C36" s="775" t="s">
        <v>1376</v>
      </c>
      <c r="D36" s="776"/>
      <c r="E36" s="776"/>
      <c r="F36" s="776"/>
      <c r="G36" s="776"/>
      <c r="H36" s="776"/>
      <c r="I36" s="776"/>
      <c r="J36" s="776"/>
      <c r="K36" s="776"/>
      <c r="L36" s="776"/>
      <c r="M36" s="776"/>
      <c r="N36" s="776"/>
      <c r="O36" s="10"/>
    </row>
    <row r="37" spans="1:16" ht="29.7" customHeight="1" x14ac:dyDescent="0.3">
      <c r="A37" s="10"/>
      <c r="B37" s="10" t="s">
        <v>389</v>
      </c>
      <c r="C37" s="775" t="s">
        <v>1328</v>
      </c>
      <c r="D37" s="776"/>
      <c r="E37" s="776"/>
      <c r="F37" s="776"/>
      <c r="G37" s="776"/>
      <c r="H37" s="776"/>
      <c r="I37" s="776"/>
      <c r="J37" s="776"/>
      <c r="K37" s="776"/>
      <c r="L37" s="776"/>
      <c r="M37" s="776"/>
      <c r="N37" s="776"/>
      <c r="O37" s="47"/>
    </row>
    <row r="38" spans="1:16" x14ac:dyDescent="0.3">
      <c r="A38" s="10"/>
      <c r="B38" s="10" t="s">
        <v>545</v>
      </c>
      <c r="C38" s="778" t="s">
        <v>1398</v>
      </c>
      <c r="D38" s="779"/>
      <c r="E38" s="779"/>
      <c r="F38" s="779"/>
      <c r="G38" s="779"/>
      <c r="H38" s="779"/>
      <c r="I38" s="779"/>
      <c r="J38" s="779"/>
      <c r="K38" s="779"/>
      <c r="L38" s="779"/>
      <c r="M38" s="779"/>
      <c r="N38" s="780"/>
      <c r="O38" s="567">
        <f>O24+O37-O36</f>
        <v>0</v>
      </c>
    </row>
    <row r="39" spans="1:16" x14ac:dyDescent="0.3">
      <c r="A39" s="10"/>
      <c r="B39" s="10" t="s">
        <v>547</v>
      </c>
      <c r="C39" s="763" t="s">
        <v>1399</v>
      </c>
      <c r="D39" s="763"/>
      <c r="E39" s="763"/>
      <c r="F39" s="763"/>
      <c r="G39" s="763"/>
      <c r="H39" s="763"/>
      <c r="I39" s="763"/>
      <c r="J39" s="763"/>
      <c r="K39" s="763"/>
      <c r="L39" s="763"/>
      <c r="M39" s="763"/>
      <c r="N39" s="763"/>
      <c r="O39" s="528"/>
    </row>
    <row r="40" spans="1:16" x14ac:dyDescent="0.3">
      <c r="A40" s="10"/>
      <c r="B40" s="10"/>
      <c r="C40" s="10" t="s">
        <v>426</v>
      </c>
      <c r="D40" s="790" t="s">
        <v>1329</v>
      </c>
      <c r="E40" s="790"/>
      <c r="F40" s="790"/>
      <c r="G40" s="790"/>
      <c r="H40" s="790"/>
      <c r="I40" s="790"/>
      <c r="J40" s="790"/>
      <c r="K40" s="790"/>
      <c r="L40" s="790"/>
      <c r="M40" s="790"/>
      <c r="N40" s="790"/>
      <c r="O40" s="563">
        <f>O38-O41</f>
        <v>0</v>
      </c>
    </row>
    <row r="41" spans="1:16" x14ac:dyDescent="0.3">
      <c r="A41" s="10"/>
      <c r="B41" s="10"/>
      <c r="C41" s="10" t="s">
        <v>428</v>
      </c>
      <c r="D41" s="790" t="s">
        <v>1330</v>
      </c>
      <c r="E41" s="790"/>
      <c r="F41" s="790"/>
      <c r="G41" s="790"/>
      <c r="H41" s="790"/>
      <c r="I41" s="790"/>
      <c r="J41" s="790"/>
      <c r="K41" s="790"/>
      <c r="L41" s="790"/>
      <c r="M41" s="790"/>
      <c r="N41" s="790"/>
      <c r="O41" s="563">
        <f>FA!D47+FA!E47</f>
        <v>0</v>
      </c>
    </row>
    <row r="42" spans="1:16" ht="27.6" customHeight="1" x14ac:dyDescent="0.3">
      <c r="A42" s="10"/>
      <c r="B42" s="10" t="s">
        <v>548</v>
      </c>
      <c r="C42" s="775" t="s">
        <v>431</v>
      </c>
      <c r="D42" s="776"/>
      <c r="E42" s="776"/>
      <c r="F42" s="776"/>
      <c r="G42" s="776"/>
      <c r="H42" s="776"/>
      <c r="I42" s="776"/>
      <c r="J42" s="776"/>
      <c r="K42" s="776"/>
      <c r="L42" s="776"/>
      <c r="M42" s="776"/>
      <c r="N42" s="777"/>
      <c r="O42" s="568">
        <f>'Form 10 B SCH'!N7</f>
        <v>0</v>
      </c>
      <c r="P42" s="544" t="s">
        <v>222</v>
      </c>
    </row>
    <row r="43" spans="1:16" ht="30.6" customHeight="1" x14ac:dyDescent="0.3">
      <c r="A43" s="10"/>
      <c r="B43" s="10" t="s">
        <v>549</v>
      </c>
      <c r="C43" s="775" t="s">
        <v>223</v>
      </c>
      <c r="D43" s="776"/>
      <c r="E43" s="776"/>
      <c r="F43" s="776"/>
      <c r="G43" s="776"/>
      <c r="H43" s="776"/>
      <c r="I43" s="776"/>
      <c r="J43" s="776"/>
      <c r="K43" s="776"/>
      <c r="L43" s="776"/>
      <c r="M43" s="776"/>
      <c r="N43" s="777"/>
      <c r="O43" s="564">
        <f>'Form 10 B SCH'!C34</f>
        <v>0</v>
      </c>
      <c r="P43" s="544" t="s">
        <v>224</v>
      </c>
    </row>
    <row r="44" spans="1:16" x14ac:dyDescent="0.3">
      <c r="A44" s="10"/>
      <c r="B44" s="786" t="s">
        <v>1331</v>
      </c>
      <c r="C44" s="786"/>
      <c r="D44" s="786"/>
      <c r="E44" s="786"/>
      <c r="F44" s="786"/>
      <c r="G44" s="786"/>
      <c r="H44" s="786"/>
      <c r="I44" s="786"/>
      <c r="J44" s="786"/>
      <c r="K44" s="786"/>
      <c r="L44" s="786"/>
      <c r="M44" s="786"/>
      <c r="N44" s="786"/>
      <c r="O44" s="786"/>
    </row>
    <row r="45" spans="1:16" x14ac:dyDescent="0.3">
      <c r="A45" s="10"/>
      <c r="B45" s="297" t="s">
        <v>1378</v>
      </c>
      <c r="C45" s="787" t="s">
        <v>1332</v>
      </c>
      <c r="D45" s="788"/>
      <c r="E45" s="788"/>
      <c r="F45" s="788"/>
      <c r="G45" s="788"/>
      <c r="H45" s="788"/>
      <c r="I45" s="788"/>
      <c r="J45" s="788"/>
      <c r="K45" s="788"/>
      <c r="L45" s="788"/>
      <c r="M45" s="788"/>
      <c r="N45" s="789"/>
      <c r="O45" s="569">
        <f>'Form 10 B SCH'!I74*0.3</f>
        <v>0</v>
      </c>
      <c r="P45" s="545" t="s">
        <v>225</v>
      </c>
    </row>
    <row r="46" spans="1:16" ht="26.7" customHeight="1" x14ac:dyDescent="0.3">
      <c r="A46" s="10"/>
      <c r="B46" s="10" t="s">
        <v>1333</v>
      </c>
      <c r="C46" s="787" t="s">
        <v>1334</v>
      </c>
      <c r="D46" s="788"/>
      <c r="E46" s="788"/>
      <c r="F46" s="788"/>
      <c r="G46" s="788"/>
      <c r="H46" s="788"/>
      <c r="I46" s="788"/>
      <c r="J46" s="788"/>
      <c r="K46" s="788"/>
      <c r="L46" s="788"/>
      <c r="M46" s="788"/>
      <c r="N46" s="789"/>
      <c r="O46" s="568">
        <f>'Form 10 B SCH'!H88+'Form 10 B SCH'!H95</f>
        <v>0</v>
      </c>
      <c r="P46" s="545" t="s">
        <v>226</v>
      </c>
    </row>
    <row r="47" spans="1:16" x14ac:dyDescent="0.3">
      <c r="A47" s="10"/>
      <c r="B47" s="10" t="s">
        <v>1335</v>
      </c>
      <c r="C47" s="778" t="s">
        <v>1336</v>
      </c>
      <c r="D47" s="779"/>
      <c r="E47" s="779"/>
      <c r="F47" s="779"/>
      <c r="G47" s="779"/>
      <c r="H47" s="779"/>
      <c r="I47" s="779"/>
      <c r="J47" s="779"/>
      <c r="K47" s="779"/>
      <c r="L47" s="779"/>
      <c r="M47" s="779"/>
      <c r="N47" s="780"/>
      <c r="O47" s="10"/>
    </row>
    <row r="48" spans="1:16" x14ac:dyDescent="0.3">
      <c r="A48" s="10"/>
      <c r="B48" s="10" t="s">
        <v>1337</v>
      </c>
      <c r="C48" s="793" t="s">
        <v>433</v>
      </c>
      <c r="D48" s="794"/>
      <c r="E48" s="794"/>
      <c r="F48" s="794"/>
      <c r="G48" s="794"/>
      <c r="H48" s="794"/>
      <c r="I48" s="794"/>
      <c r="J48" s="794"/>
      <c r="K48" s="794"/>
      <c r="L48" s="794"/>
      <c r="M48" s="794"/>
      <c r="N48" s="795"/>
      <c r="O48" s="570">
        <f>O43+O42+O38-SUM(O45:O47)</f>
        <v>0</v>
      </c>
    </row>
    <row r="49" spans="1:16" x14ac:dyDescent="0.3">
      <c r="A49" s="10"/>
      <c r="B49" s="10"/>
      <c r="C49" s="778" t="s">
        <v>1338</v>
      </c>
      <c r="D49" s="779"/>
      <c r="E49" s="779"/>
      <c r="F49" s="779"/>
      <c r="G49" s="779"/>
      <c r="H49" s="779"/>
      <c r="I49" s="779"/>
      <c r="J49" s="779"/>
      <c r="K49" s="779"/>
      <c r="L49" s="779"/>
      <c r="M49" s="779"/>
      <c r="N49" s="780"/>
      <c r="O49" s="294"/>
    </row>
    <row r="50" spans="1:16" ht="28.2" customHeight="1" x14ac:dyDescent="0.3">
      <c r="A50" s="10"/>
      <c r="B50" s="10"/>
      <c r="C50" s="775" t="s">
        <v>1339</v>
      </c>
      <c r="D50" s="776"/>
      <c r="E50" s="776"/>
      <c r="F50" s="776"/>
      <c r="G50" s="776"/>
      <c r="H50" s="776"/>
      <c r="I50" s="776"/>
      <c r="J50" s="776"/>
      <c r="K50" s="776"/>
      <c r="L50" s="776"/>
      <c r="M50" s="776"/>
      <c r="N50" s="777"/>
      <c r="O50" s="294"/>
    </row>
    <row r="51" spans="1:16" ht="40.950000000000003" customHeight="1" x14ac:dyDescent="0.3">
      <c r="A51" s="10"/>
      <c r="B51" s="10"/>
      <c r="C51" s="775" t="s">
        <v>1340</v>
      </c>
      <c r="D51" s="776"/>
      <c r="E51" s="776"/>
      <c r="F51" s="776"/>
      <c r="G51" s="776"/>
      <c r="H51" s="776"/>
      <c r="I51" s="776"/>
      <c r="J51" s="776"/>
      <c r="K51" s="776"/>
      <c r="L51" s="776"/>
      <c r="M51" s="776"/>
      <c r="N51" s="777"/>
      <c r="O51" s="579">
        <f>MAX(0,MIN(O14*15%,O14-O48-SUM(O45:O47)))</f>
        <v>0</v>
      </c>
      <c r="P51" s="548" t="s">
        <v>227</v>
      </c>
    </row>
    <row r="52" spans="1:16" x14ac:dyDescent="0.3">
      <c r="A52" s="10">
        <v>9</v>
      </c>
      <c r="B52" s="10"/>
      <c r="C52" s="793" t="s">
        <v>1341</v>
      </c>
      <c r="D52" s="794"/>
      <c r="E52" s="794"/>
      <c r="F52" s="794"/>
      <c r="G52" s="794"/>
      <c r="H52" s="794"/>
      <c r="I52" s="794"/>
      <c r="J52" s="794"/>
      <c r="K52" s="794"/>
      <c r="L52" s="794"/>
      <c r="M52" s="794"/>
      <c r="N52" s="795"/>
      <c r="O52" s="571">
        <f>MAX(0,O14-SUM(O48:O51))</f>
        <v>0</v>
      </c>
    </row>
    <row r="53" spans="1:16" ht="15.6" customHeight="1" x14ac:dyDescent="0.3">
      <c r="A53" s="10">
        <v>10</v>
      </c>
      <c r="B53" s="791" t="s">
        <v>228</v>
      </c>
      <c r="C53" s="791"/>
      <c r="D53" s="791"/>
      <c r="E53" s="791"/>
      <c r="F53" s="791"/>
      <c r="G53" s="791"/>
      <c r="H53" s="791"/>
      <c r="I53" s="791"/>
      <c r="J53" s="791"/>
      <c r="K53" s="791"/>
      <c r="L53" s="791"/>
      <c r="M53" s="791"/>
      <c r="N53" s="791"/>
      <c r="O53" s="296"/>
    </row>
    <row r="54" spans="1:16" ht="36.6" customHeight="1" x14ac:dyDescent="0.3">
      <c r="A54" s="10"/>
      <c r="B54" s="529">
        <v>-1</v>
      </c>
      <c r="C54" s="791" t="s">
        <v>229</v>
      </c>
      <c r="D54" s="791"/>
      <c r="E54" s="791"/>
      <c r="F54" s="791"/>
      <c r="G54" s="791"/>
      <c r="H54" s="791"/>
      <c r="I54" s="791"/>
      <c r="J54" s="791"/>
      <c r="K54" s="791"/>
      <c r="L54" s="791"/>
      <c r="M54" s="791"/>
      <c r="N54" s="791"/>
      <c r="O54" s="296" t="s">
        <v>197</v>
      </c>
    </row>
    <row r="55" spans="1:16" ht="32.700000000000003" customHeight="1" x14ac:dyDescent="0.3">
      <c r="A55" s="10"/>
      <c r="B55" s="529">
        <v>-2</v>
      </c>
      <c r="C55" s="791" t="s">
        <v>230</v>
      </c>
      <c r="D55" s="791"/>
      <c r="E55" s="791"/>
      <c r="F55" s="791"/>
      <c r="G55" s="791"/>
      <c r="H55" s="791"/>
      <c r="I55" s="791"/>
      <c r="J55" s="791"/>
      <c r="K55" s="791"/>
      <c r="L55" s="791"/>
      <c r="M55" s="791"/>
      <c r="N55" s="791"/>
      <c r="O55" s="296" t="s">
        <v>197</v>
      </c>
    </row>
    <row r="56" spans="1:16" ht="40.200000000000003" customHeight="1" x14ac:dyDescent="0.3">
      <c r="A56" s="10"/>
      <c r="B56" s="529">
        <v>-3</v>
      </c>
      <c r="C56" s="792" t="s">
        <v>231</v>
      </c>
      <c r="D56" s="792"/>
      <c r="E56" s="792"/>
      <c r="F56" s="792"/>
      <c r="G56" s="792"/>
      <c r="H56" s="792"/>
      <c r="I56" s="792"/>
      <c r="J56" s="792"/>
      <c r="K56" s="792"/>
      <c r="L56" s="792"/>
      <c r="M56" s="792"/>
      <c r="N56" s="792"/>
      <c r="O56" s="296" t="s">
        <v>197</v>
      </c>
    </row>
    <row r="57" spans="1:16" ht="36.6" customHeight="1" x14ac:dyDescent="0.3">
      <c r="A57" s="10"/>
      <c r="B57" s="529">
        <v>-4</v>
      </c>
      <c r="C57" s="792" t="s">
        <v>232</v>
      </c>
      <c r="D57" s="792"/>
      <c r="E57" s="792"/>
      <c r="F57" s="792"/>
      <c r="G57" s="792"/>
      <c r="H57" s="792"/>
      <c r="I57" s="792"/>
      <c r="J57" s="792"/>
      <c r="K57" s="792"/>
      <c r="L57" s="792"/>
      <c r="M57" s="792"/>
      <c r="N57" s="792"/>
      <c r="O57" s="296" t="s">
        <v>197</v>
      </c>
    </row>
    <row r="58" spans="1:16" ht="46.95" customHeight="1" x14ac:dyDescent="0.3">
      <c r="A58" s="10"/>
      <c r="B58" s="792" t="s">
        <v>233</v>
      </c>
      <c r="C58" s="792"/>
      <c r="D58" s="792"/>
      <c r="E58" s="792"/>
      <c r="F58" s="792"/>
      <c r="G58" s="792"/>
      <c r="H58" s="792"/>
      <c r="I58" s="792"/>
      <c r="J58" s="792"/>
      <c r="K58" s="792"/>
      <c r="L58" s="530" t="s">
        <v>234</v>
      </c>
      <c r="M58" s="792" t="s">
        <v>235</v>
      </c>
      <c r="N58" s="792"/>
      <c r="O58" s="10"/>
    </row>
    <row r="59" spans="1:16" ht="53.7" customHeight="1" x14ac:dyDescent="0.3">
      <c r="A59" s="10"/>
      <c r="B59" s="531" t="s">
        <v>32</v>
      </c>
      <c r="C59" s="791" t="s">
        <v>236</v>
      </c>
      <c r="D59" s="791"/>
      <c r="E59" s="791"/>
      <c r="F59" s="791"/>
      <c r="G59" s="791"/>
      <c r="H59" s="791"/>
      <c r="I59" s="10"/>
      <c r="J59" s="10"/>
      <c r="K59" s="55"/>
      <c r="L59" s="55"/>
      <c r="M59" s="723"/>
      <c r="N59" s="723"/>
      <c r="O59" s="296"/>
      <c r="P59" s="549" t="s">
        <v>237</v>
      </c>
    </row>
    <row r="60" spans="1:16" ht="35.700000000000003" customHeight="1" x14ac:dyDescent="0.3">
      <c r="A60" s="10"/>
      <c r="B60" s="531" t="s">
        <v>33</v>
      </c>
      <c r="C60" s="791" t="s">
        <v>238</v>
      </c>
      <c r="D60" s="791"/>
      <c r="E60" s="791"/>
      <c r="F60" s="791"/>
      <c r="G60" s="791"/>
      <c r="H60" s="791"/>
      <c r="I60" s="49"/>
      <c r="J60" s="54"/>
      <c r="K60" s="56"/>
      <c r="L60" s="56"/>
      <c r="M60" s="723"/>
      <c r="N60" s="723"/>
      <c r="O60" s="296"/>
      <c r="P60" s="550" t="s">
        <v>239</v>
      </c>
    </row>
    <row r="61" spans="1:16" ht="31.95" customHeight="1" x14ac:dyDescent="0.3">
      <c r="A61" s="10"/>
      <c r="B61" s="531" t="s">
        <v>62</v>
      </c>
      <c r="C61" s="791" t="s">
        <v>240</v>
      </c>
      <c r="D61" s="791"/>
      <c r="E61" s="791"/>
      <c r="F61" s="791"/>
      <c r="G61" s="791"/>
      <c r="H61" s="791"/>
      <c r="I61" s="49"/>
      <c r="J61" s="54"/>
      <c r="K61" s="53"/>
      <c r="L61" s="53"/>
      <c r="M61" s="723"/>
      <c r="N61" s="723"/>
      <c r="O61" s="296"/>
      <c r="P61" s="545" t="s">
        <v>241</v>
      </c>
    </row>
    <row r="62" spans="1:16" ht="19.95" customHeight="1" x14ac:dyDescent="0.3">
      <c r="A62" s="10"/>
      <c r="B62" s="531" t="s">
        <v>73</v>
      </c>
      <c r="C62" s="791" t="s">
        <v>242</v>
      </c>
      <c r="D62" s="791"/>
      <c r="E62" s="791"/>
      <c r="F62" s="791"/>
      <c r="G62" s="791"/>
      <c r="H62" s="791"/>
      <c r="I62" s="49"/>
      <c r="J62" s="54"/>
      <c r="K62" s="56"/>
      <c r="L62" s="56"/>
      <c r="M62" s="723"/>
      <c r="N62" s="723"/>
      <c r="O62" s="296"/>
      <c r="P62" s="550" t="s">
        <v>243</v>
      </c>
    </row>
    <row r="63" spans="1:16" ht="21.6" customHeight="1" x14ac:dyDescent="0.3">
      <c r="A63" s="10"/>
      <c r="B63" s="532" t="s">
        <v>79</v>
      </c>
      <c r="C63" s="791" t="s">
        <v>1342</v>
      </c>
      <c r="D63" s="791"/>
      <c r="E63" s="791"/>
      <c r="F63" s="791"/>
      <c r="G63" s="791"/>
      <c r="H63" s="791"/>
      <c r="I63" s="49"/>
      <c r="J63" s="54"/>
      <c r="K63" s="56"/>
      <c r="L63" s="56"/>
      <c r="M63" s="723"/>
      <c r="N63" s="723"/>
      <c r="O63" s="296"/>
      <c r="P63" s="550" t="s">
        <v>244</v>
      </c>
    </row>
    <row r="64" spans="1:16" ht="31.2" customHeight="1" x14ac:dyDescent="0.3">
      <c r="A64" s="10"/>
      <c r="B64" s="531" t="s">
        <v>1343</v>
      </c>
      <c r="C64" s="791" t="s">
        <v>245</v>
      </c>
      <c r="D64" s="791"/>
      <c r="E64" s="791"/>
      <c r="F64" s="791"/>
      <c r="G64" s="791"/>
      <c r="H64" s="791"/>
      <c r="I64" s="49"/>
      <c r="J64" s="54"/>
      <c r="K64" s="56"/>
      <c r="L64" s="56" t="s">
        <v>241</v>
      </c>
      <c r="M64" s="723"/>
      <c r="N64" s="723"/>
      <c r="O64" s="296"/>
      <c r="P64" s="550" t="s">
        <v>244</v>
      </c>
    </row>
    <row r="65" spans="1:16" ht="40.200000000000003" customHeight="1" x14ac:dyDescent="0.3">
      <c r="A65" s="57">
        <v>11</v>
      </c>
      <c r="B65" s="784" t="s">
        <v>1344</v>
      </c>
      <c r="C65" s="784"/>
      <c r="D65" s="784"/>
      <c r="E65" s="784"/>
      <c r="F65" s="784"/>
      <c r="G65" s="784"/>
      <c r="H65" s="784"/>
      <c r="I65" s="784"/>
      <c r="J65" s="784"/>
      <c r="K65" s="784"/>
      <c r="L65" s="784"/>
      <c r="M65" s="784"/>
      <c r="N65" s="784"/>
      <c r="O65" s="296"/>
    </row>
    <row r="66" spans="1:16" ht="15.6" customHeight="1" x14ac:dyDescent="0.3">
      <c r="A66" s="723"/>
      <c r="B66" s="784" t="s">
        <v>246</v>
      </c>
      <c r="C66" s="784"/>
      <c r="D66" s="784"/>
      <c r="E66" s="784"/>
      <c r="F66" s="784"/>
      <c r="G66" s="784"/>
      <c r="H66" s="784"/>
      <c r="I66" s="296"/>
      <c r="J66" s="296"/>
      <c r="K66" s="296"/>
      <c r="L66" s="296"/>
      <c r="M66" s="723"/>
      <c r="N66" s="723"/>
      <c r="O66" s="296"/>
    </row>
    <row r="67" spans="1:16" ht="15.6" customHeight="1" x14ac:dyDescent="0.3">
      <c r="A67" s="723"/>
      <c r="B67" s="784" t="s">
        <v>247</v>
      </c>
      <c r="C67" s="784"/>
      <c r="D67" s="784"/>
      <c r="E67" s="784"/>
      <c r="F67" s="784"/>
      <c r="G67" s="784"/>
      <c r="H67" s="784"/>
      <c r="I67" s="296"/>
      <c r="J67" s="296"/>
      <c r="K67" s="296"/>
      <c r="L67" s="296"/>
      <c r="M67" s="723"/>
      <c r="N67" s="723"/>
      <c r="O67" s="296"/>
    </row>
    <row r="68" spans="1:16" ht="15.6" x14ac:dyDescent="0.3">
      <c r="A68" s="723"/>
      <c r="B68" s="785" t="s">
        <v>248</v>
      </c>
      <c r="C68" s="785"/>
      <c r="D68" s="785"/>
      <c r="E68" s="785"/>
      <c r="F68" s="785"/>
      <c r="G68" s="785"/>
      <c r="H68" s="785"/>
      <c r="I68" s="296"/>
      <c r="J68" s="296"/>
      <c r="K68" s="296"/>
      <c r="L68" s="296"/>
      <c r="M68" s="723"/>
      <c r="N68" s="723"/>
      <c r="O68" s="296"/>
    </row>
    <row r="69" spans="1:16" ht="15.6" x14ac:dyDescent="0.3">
      <c r="A69" s="723"/>
      <c r="B69" s="785" t="s">
        <v>217</v>
      </c>
      <c r="C69" s="785"/>
      <c r="D69" s="785"/>
      <c r="E69" s="785"/>
      <c r="F69" s="785"/>
      <c r="G69" s="785"/>
      <c r="H69" s="785"/>
      <c r="I69" s="296"/>
      <c r="J69" s="296"/>
      <c r="K69" s="296"/>
      <c r="L69" s="296"/>
      <c r="M69" s="723"/>
      <c r="N69" s="723"/>
      <c r="O69" s="296"/>
    </row>
    <row r="70" spans="1:16" ht="15.6" x14ac:dyDescent="0.3">
      <c r="A70" s="723"/>
      <c r="B70" s="785" t="s">
        <v>218</v>
      </c>
      <c r="C70" s="785"/>
      <c r="D70" s="785"/>
      <c r="E70" s="785"/>
      <c r="F70" s="785"/>
      <c r="G70" s="785"/>
      <c r="H70" s="785"/>
      <c r="I70" s="296"/>
      <c r="J70" s="296"/>
      <c r="K70" s="296"/>
      <c r="L70" s="296"/>
      <c r="M70" s="723"/>
      <c r="N70" s="723"/>
      <c r="O70" s="296"/>
    </row>
    <row r="71" spans="1:16" ht="15.6" x14ac:dyDescent="0.3">
      <c r="A71" s="723"/>
      <c r="B71" s="785" t="s">
        <v>219</v>
      </c>
      <c r="C71" s="785"/>
      <c r="D71" s="785"/>
      <c r="E71" s="785"/>
      <c r="F71" s="785"/>
      <c r="G71" s="785"/>
      <c r="H71" s="785"/>
      <c r="I71" s="296"/>
      <c r="J71" s="296"/>
      <c r="K71" s="296"/>
      <c r="L71" s="296"/>
      <c r="M71" s="723"/>
      <c r="N71" s="723"/>
      <c r="O71" s="296"/>
    </row>
    <row r="72" spans="1:16" ht="15.6" x14ac:dyDescent="0.3">
      <c r="A72" s="723"/>
      <c r="B72" s="785" t="s">
        <v>1</v>
      </c>
      <c r="C72" s="785"/>
      <c r="D72" s="785"/>
      <c r="E72" s="785"/>
      <c r="F72" s="785"/>
      <c r="G72" s="785"/>
      <c r="H72" s="785"/>
      <c r="I72" s="296"/>
      <c r="J72" s="296"/>
      <c r="K72" s="296"/>
      <c r="L72" s="296"/>
      <c r="M72" s="723"/>
      <c r="N72" s="723"/>
      <c r="O72" s="296"/>
    </row>
    <row r="73" spans="1:16" ht="15.6" x14ac:dyDescent="0.3">
      <c r="A73" s="723"/>
      <c r="B73" s="785" t="s">
        <v>220</v>
      </c>
      <c r="C73" s="785"/>
      <c r="D73" s="785"/>
      <c r="E73" s="785"/>
      <c r="F73" s="785"/>
      <c r="G73" s="785"/>
      <c r="H73" s="785"/>
      <c r="I73" s="296"/>
      <c r="J73" s="296"/>
      <c r="K73" s="296"/>
      <c r="L73" s="296"/>
      <c r="M73" s="723"/>
      <c r="N73" s="723"/>
      <c r="O73" s="296"/>
    </row>
    <row r="74" spans="1:16" ht="15.6" x14ac:dyDescent="0.3">
      <c r="A74" s="723"/>
      <c r="B74" s="785" t="s">
        <v>221</v>
      </c>
      <c r="C74" s="785"/>
      <c r="D74" s="785"/>
      <c r="E74" s="785"/>
      <c r="F74" s="785"/>
      <c r="G74" s="785"/>
      <c r="H74" s="785"/>
      <c r="I74" s="296"/>
      <c r="J74" s="296"/>
      <c r="K74" s="296"/>
      <c r="L74" s="296"/>
      <c r="M74" s="723"/>
      <c r="N74" s="723"/>
      <c r="O74" s="296"/>
    </row>
    <row r="75" spans="1:16" ht="15.6" x14ac:dyDescent="0.3">
      <c r="A75" s="723"/>
      <c r="B75" s="785" t="s">
        <v>249</v>
      </c>
      <c r="C75" s="785"/>
      <c r="D75" s="785"/>
      <c r="E75" s="785"/>
      <c r="F75" s="785"/>
      <c r="G75" s="785"/>
      <c r="H75" s="785"/>
      <c r="I75" s="296"/>
      <c r="J75" s="296"/>
      <c r="K75" s="296"/>
      <c r="L75" s="296"/>
      <c r="M75" s="723"/>
      <c r="N75" s="723"/>
      <c r="O75" s="296"/>
    </row>
    <row r="76" spans="1:16" ht="30.75" customHeight="1" x14ac:dyDescent="0.3">
      <c r="A76" s="58">
        <v>12</v>
      </c>
      <c r="B76" s="790" t="s">
        <v>1345</v>
      </c>
      <c r="C76" s="790"/>
      <c r="D76" s="790"/>
      <c r="E76" s="790"/>
      <c r="F76" s="790"/>
      <c r="G76" s="790"/>
      <c r="H76" s="790"/>
      <c r="I76" s="790"/>
      <c r="J76" s="790"/>
      <c r="K76" s="790"/>
      <c r="L76" s="790"/>
      <c r="M76" s="790"/>
      <c r="N76" s="790"/>
      <c r="O76" s="10" t="s">
        <v>197</v>
      </c>
      <c r="P76" s="543" t="s">
        <v>250</v>
      </c>
    </row>
    <row r="77" spans="1:16" ht="15.6" customHeight="1" x14ac:dyDescent="0.3">
      <c r="A77" s="796">
        <v>13</v>
      </c>
      <c r="B77" s="797" t="s">
        <v>251</v>
      </c>
      <c r="C77" s="797"/>
      <c r="D77" s="797"/>
      <c r="E77" s="797"/>
      <c r="F77" s="797"/>
      <c r="G77" s="797"/>
      <c r="H77" s="797"/>
      <c r="I77" s="797"/>
      <c r="J77" s="797"/>
      <c r="K77" s="797"/>
      <c r="L77" s="797"/>
      <c r="M77" s="797"/>
      <c r="N77" s="797"/>
      <c r="O77" s="10"/>
    </row>
    <row r="78" spans="1:16" ht="33.6" customHeight="1" x14ac:dyDescent="0.3">
      <c r="A78" s="796"/>
      <c r="B78" s="58" t="s">
        <v>32</v>
      </c>
      <c r="C78" s="798" t="s">
        <v>252</v>
      </c>
      <c r="D78" s="798"/>
      <c r="E78" s="798"/>
      <c r="F78" s="798"/>
      <c r="G78" s="798"/>
      <c r="H78" s="798"/>
      <c r="I78" s="798"/>
      <c r="J78" s="798"/>
      <c r="K78" s="798"/>
      <c r="L78" s="798"/>
      <c r="M78" s="798"/>
      <c r="N78" s="798"/>
      <c r="O78" s="10" t="s">
        <v>494</v>
      </c>
    </row>
    <row r="79" spans="1:16" ht="15.6" customHeight="1" x14ac:dyDescent="0.3">
      <c r="A79" s="799">
        <v>14</v>
      </c>
      <c r="B79" s="797" t="s">
        <v>253</v>
      </c>
      <c r="C79" s="797"/>
      <c r="D79" s="797"/>
      <c r="E79" s="797"/>
      <c r="F79" s="797"/>
      <c r="G79" s="797"/>
      <c r="H79" s="797"/>
      <c r="I79" s="797"/>
      <c r="J79" s="797"/>
      <c r="K79" s="797"/>
      <c r="L79" s="797"/>
      <c r="M79" s="797"/>
      <c r="N79" s="797"/>
      <c r="O79" s="10"/>
    </row>
    <row r="80" spans="1:16" ht="36" customHeight="1" x14ac:dyDescent="0.3">
      <c r="A80" s="799"/>
      <c r="B80" s="800" t="s">
        <v>254</v>
      </c>
      <c r="C80" s="800"/>
      <c r="D80" s="800"/>
      <c r="E80" s="800"/>
      <c r="F80" s="800"/>
      <c r="G80" s="800"/>
      <c r="H80" s="800"/>
      <c r="I80" s="800"/>
      <c r="J80" s="800"/>
      <c r="K80" s="800"/>
      <c r="L80" s="800"/>
      <c r="M80" s="800"/>
      <c r="N80" s="800"/>
      <c r="O80" s="10" t="s">
        <v>494</v>
      </c>
    </row>
    <row r="81" spans="1:16" ht="30" customHeight="1" x14ac:dyDescent="0.3">
      <c r="A81" s="799"/>
      <c r="B81" s="51" t="s">
        <v>426</v>
      </c>
      <c r="C81" s="791" t="s">
        <v>255</v>
      </c>
      <c r="D81" s="791"/>
      <c r="E81" s="791"/>
      <c r="F81" s="791"/>
      <c r="G81" s="791"/>
      <c r="H81" s="791"/>
      <c r="I81" s="791"/>
      <c r="J81" s="791"/>
      <c r="K81" s="791"/>
      <c r="L81" s="791"/>
      <c r="M81" s="791"/>
      <c r="N81" s="791"/>
      <c r="O81" s="10" t="s">
        <v>494</v>
      </c>
    </row>
    <row r="82" spans="1:16" ht="52.2" customHeight="1" x14ac:dyDescent="0.3">
      <c r="A82" s="799"/>
      <c r="B82" s="51" t="s">
        <v>428</v>
      </c>
      <c r="C82" s="791" t="s">
        <v>256</v>
      </c>
      <c r="D82" s="791"/>
      <c r="E82" s="791"/>
      <c r="F82" s="791"/>
      <c r="G82" s="791"/>
      <c r="H82" s="791"/>
      <c r="I82" s="791"/>
      <c r="J82" s="791"/>
      <c r="K82" s="791"/>
      <c r="L82" s="791"/>
      <c r="M82" s="791"/>
      <c r="N82" s="791"/>
      <c r="O82" s="10" t="s">
        <v>494</v>
      </c>
    </row>
    <row r="83" spans="1:16" ht="34.950000000000003" customHeight="1" x14ac:dyDescent="0.3">
      <c r="A83" s="799"/>
      <c r="B83" s="534" t="s">
        <v>432</v>
      </c>
      <c r="C83" s="791" t="s">
        <v>257</v>
      </c>
      <c r="D83" s="791"/>
      <c r="E83" s="791"/>
      <c r="F83" s="791"/>
      <c r="G83" s="791"/>
      <c r="H83" s="791"/>
      <c r="I83" s="791"/>
      <c r="J83" s="791"/>
      <c r="K83" s="791"/>
      <c r="L83" s="791"/>
      <c r="M83" s="791"/>
      <c r="N83" s="791"/>
      <c r="O83" s="10" t="s">
        <v>494</v>
      </c>
    </row>
    <row r="84" spans="1:16" ht="33" customHeight="1" x14ac:dyDescent="0.3">
      <c r="A84" s="799"/>
      <c r="B84" s="51" t="s">
        <v>429</v>
      </c>
      <c r="C84" s="784" t="s">
        <v>258</v>
      </c>
      <c r="D84" s="784"/>
      <c r="E84" s="784"/>
      <c r="F84" s="784"/>
      <c r="G84" s="784"/>
      <c r="H84" s="784"/>
      <c r="I84" s="784"/>
      <c r="J84" s="784"/>
      <c r="K84" s="784"/>
      <c r="L84" s="784"/>
      <c r="M84" s="784"/>
      <c r="N84" s="784"/>
      <c r="O84" s="10" t="s">
        <v>494</v>
      </c>
    </row>
    <row r="85" spans="1:16" ht="29.7" customHeight="1" x14ac:dyDescent="0.3">
      <c r="A85" s="799"/>
      <c r="B85" s="51" t="s">
        <v>430</v>
      </c>
      <c r="C85" s="791" t="s">
        <v>259</v>
      </c>
      <c r="D85" s="791"/>
      <c r="E85" s="791"/>
      <c r="F85" s="791"/>
      <c r="G85" s="791"/>
      <c r="H85" s="791"/>
      <c r="I85" s="791"/>
      <c r="J85" s="791"/>
      <c r="K85" s="791"/>
      <c r="L85" s="791"/>
      <c r="M85" s="791"/>
      <c r="N85" s="791"/>
      <c r="O85" s="10" t="s">
        <v>494</v>
      </c>
    </row>
    <row r="86" spans="1:16" ht="47.7" customHeight="1" x14ac:dyDescent="0.3">
      <c r="A86" s="799"/>
      <c r="B86" s="51" t="s">
        <v>1346</v>
      </c>
      <c r="C86" s="791" t="s">
        <v>260</v>
      </c>
      <c r="D86" s="791"/>
      <c r="E86" s="791"/>
      <c r="F86" s="791"/>
      <c r="G86" s="791"/>
      <c r="H86" s="791"/>
      <c r="I86" s="791"/>
      <c r="J86" s="791"/>
      <c r="K86" s="791"/>
      <c r="L86" s="791"/>
      <c r="M86" s="791"/>
      <c r="N86" s="791"/>
      <c r="O86" s="10" t="s">
        <v>494</v>
      </c>
    </row>
    <row r="87" spans="1:16" ht="48" customHeight="1" x14ac:dyDescent="0.3">
      <c r="A87" s="533">
        <v>15</v>
      </c>
      <c r="B87" s="791" t="s">
        <v>261</v>
      </c>
      <c r="C87" s="791"/>
      <c r="D87" s="791"/>
      <c r="E87" s="791"/>
      <c r="F87" s="791"/>
      <c r="G87" s="791"/>
      <c r="H87" s="791"/>
      <c r="I87" s="791"/>
      <c r="J87" s="791"/>
      <c r="K87" s="791"/>
      <c r="L87" s="791"/>
      <c r="M87" s="791"/>
      <c r="N87" s="791"/>
      <c r="O87" s="10" t="s">
        <v>494</v>
      </c>
      <c r="P87" s="52" t="s">
        <v>262</v>
      </c>
    </row>
    <row r="88" spans="1:16" ht="48" customHeight="1" x14ac:dyDescent="0.3">
      <c r="A88" s="533">
        <v>16</v>
      </c>
      <c r="B88" s="791" t="s">
        <v>263</v>
      </c>
      <c r="C88" s="791"/>
      <c r="D88" s="791"/>
      <c r="E88" s="791"/>
      <c r="F88" s="791"/>
      <c r="G88" s="791"/>
      <c r="H88" s="791"/>
      <c r="I88" s="791"/>
      <c r="J88" s="791"/>
      <c r="K88" s="791"/>
      <c r="L88" s="791"/>
      <c r="M88" s="791"/>
      <c r="N88" s="791"/>
      <c r="O88" s="10" t="s">
        <v>494</v>
      </c>
    </row>
    <row r="89" spans="1:16" ht="31.95" customHeight="1" x14ac:dyDescent="0.3">
      <c r="A89" s="533">
        <v>17</v>
      </c>
      <c r="B89" s="791" t="s">
        <v>264</v>
      </c>
      <c r="C89" s="791"/>
      <c r="D89" s="791"/>
      <c r="E89" s="791"/>
      <c r="F89" s="791"/>
      <c r="G89" s="791"/>
      <c r="H89" s="791"/>
      <c r="I89" s="791"/>
      <c r="J89" s="791"/>
      <c r="K89" s="791"/>
      <c r="L89" s="791"/>
      <c r="M89" s="791"/>
      <c r="N89" s="791"/>
      <c r="O89" s="10" t="s">
        <v>197</v>
      </c>
      <c r="P89" s="542" t="s">
        <v>265</v>
      </c>
    </row>
    <row r="90" spans="1:16" ht="46.2" customHeight="1" x14ac:dyDescent="0.3">
      <c r="A90" s="533">
        <v>18</v>
      </c>
      <c r="B90" s="784" t="s">
        <v>266</v>
      </c>
      <c r="C90" s="784"/>
      <c r="D90" s="784"/>
      <c r="E90" s="784"/>
      <c r="F90" s="784"/>
      <c r="G90" s="784"/>
      <c r="H90" s="784"/>
      <c r="I90" s="784"/>
      <c r="J90" s="784"/>
      <c r="K90" s="784"/>
      <c r="L90" s="784"/>
      <c r="M90" s="784"/>
      <c r="N90" s="784"/>
      <c r="O90" s="10" t="s">
        <v>197</v>
      </c>
      <c r="P90" s="542" t="s">
        <v>267</v>
      </c>
    </row>
    <row r="91" spans="1:16" ht="33" customHeight="1" x14ac:dyDescent="0.3">
      <c r="A91" s="533">
        <v>19</v>
      </c>
      <c r="B91" s="791" t="s">
        <v>268</v>
      </c>
      <c r="C91" s="791"/>
      <c r="D91" s="791"/>
      <c r="E91" s="791"/>
      <c r="F91" s="791"/>
      <c r="G91" s="791"/>
      <c r="H91" s="791"/>
      <c r="I91" s="791"/>
      <c r="J91" s="791"/>
      <c r="K91" s="791"/>
      <c r="L91" s="791"/>
      <c r="M91" s="791"/>
      <c r="N91" s="791"/>
      <c r="O91" s="10" t="s">
        <v>197</v>
      </c>
      <c r="P91" s="542" t="s">
        <v>269</v>
      </c>
    </row>
    <row r="92" spans="1:16" ht="22.95" customHeight="1" x14ac:dyDescent="0.3">
      <c r="A92" s="533">
        <v>20</v>
      </c>
      <c r="B92" s="791" t="s">
        <v>270</v>
      </c>
      <c r="C92" s="791"/>
      <c r="D92" s="791"/>
      <c r="E92" s="791"/>
      <c r="F92" s="791"/>
      <c r="G92" s="791"/>
      <c r="H92" s="791"/>
      <c r="I92" s="791"/>
      <c r="J92" s="791"/>
      <c r="K92" s="791"/>
      <c r="L92" s="791"/>
      <c r="M92" s="791"/>
      <c r="N92" s="791"/>
      <c r="O92" s="10" t="s">
        <v>197</v>
      </c>
      <c r="P92" s="551" t="s">
        <v>271</v>
      </c>
    </row>
  </sheetData>
  <mergeCells count="139">
    <mergeCell ref="B90:N90"/>
    <mergeCell ref="B91:N91"/>
    <mergeCell ref="B92:N92"/>
    <mergeCell ref="O5:O6"/>
    <mergeCell ref="C84:N84"/>
    <mergeCell ref="C85:N85"/>
    <mergeCell ref="C86:N86"/>
    <mergeCell ref="B87:N87"/>
    <mergeCell ref="B88:N88"/>
    <mergeCell ref="B89:N89"/>
    <mergeCell ref="B76:N76"/>
    <mergeCell ref="B73:H73"/>
    <mergeCell ref="M73:N73"/>
    <mergeCell ref="B74:H74"/>
    <mergeCell ref="M74:N74"/>
    <mergeCell ref="B75:H75"/>
    <mergeCell ref="M75:N75"/>
    <mergeCell ref="B70:H70"/>
    <mergeCell ref="M70:N70"/>
    <mergeCell ref="B71:H71"/>
    <mergeCell ref="M71:N71"/>
    <mergeCell ref="B72:H72"/>
    <mergeCell ref="M72:N72"/>
    <mergeCell ref="B65:N65"/>
    <mergeCell ref="A77:A78"/>
    <mergeCell ref="B77:N77"/>
    <mergeCell ref="C78:N78"/>
    <mergeCell ref="A79:A86"/>
    <mergeCell ref="B79:N79"/>
    <mergeCell ref="B80:N80"/>
    <mergeCell ref="C81:N81"/>
    <mergeCell ref="C82:N82"/>
    <mergeCell ref="C83:N83"/>
    <mergeCell ref="A66:A75"/>
    <mergeCell ref="B66:H66"/>
    <mergeCell ref="M66:N66"/>
    <mergeCell ref="B67:H67"/>
    <mergeCell ref="M67:N67"/>
    <mergeCell ref="B68:H68"/>
    <mergeCell ref="M68:N68"/>
    <mergeCell ref="B69:H69"/>
    <mergeCell ref="M69:N69"/>
    <mergeCell ref="C62:H62"/>
    <mergeCell ref="M62:N62"/>
    <mergeCell ref="C63:H63"/>
    <mergeCell ref="M63:N63"/>
    <mergeCell ref="C64:H64"/>
    <mergeCell ref="M64:N64"/>
    <mergeCell ref="C59:H59"/>
    <mergeCell ref="M59:N59"/>
    <mergeCell ref="C60:H60"/>
    <mergeCell ref="M60:N60"/>
    <mergeCell ref="C61:H61"/>
    <mergeCell ref="M61:N61"/>
    <mergeCell ref="C54:N54"/>
    <mergeCell ref="C55:N55"/>
    <mergeCell ref="C56:N56"/>
    <mergeCell ref="C57:N57"/>
    <mergeCell ref="B58:K58"/>
    <mergeCell ref="M58:N58"/>
    <mergeCell ref="C48:N48"/>
    <mergeCell ref="C49:N49"/>
    <mergeCell ref="C50:N50"/>
    <mergeCell ref="C51:N51"/>
    <mergeCell ref="C52:N52"/>
    <mergeCell ref="B53:N53"/>
    <mergeCell ref="B32:H32"/>
    <mergeCell ref="M32:N32"/>
    <mergeCell ref="C42:N42"/>
    <mergeCell ref="C43:N43"/>
    <mergeCell ref="B44:O44"/>
    <mergeCell ref="C45:N45"/>
    <mergeCell ref="C46:N46"/>
    <mergeCell ref="C47:N47"/>
    <mergeCell ref="C36:N36"/>
    <mergeCell ref="C37:N37"/>
    <mergeCell ref="C38:N38"/>
    <mergeCell ref="C39:N39"/>
    <mergeCell ref="D40:N40"/>
    <mergeCell ref="D41:N41"/>
    <mergeCell ref="D24:K24"/>
    <mergeCell ref="M24:N24"/>
    <mergeCell ref="D17:K17"/>
    <mergeCell ref="M17:N17"/>
    <mergeCell ref="B25:N25"/>
    <mergeCell ref="A26:A35"/>
    <mergeCell ref="B26:H26"/>
    <mergeCell ref="M26:N26"/>
    <mergeCell ref="B27:H27"/>
    <mergeCell ref="M27:N27"/>
    <mergeCell ref="B28:H28"/>
    <mergeCell ref="M28:N28"/>
    <mergeCell ref="B29:H29"/>
    <mergeCell ref="M29:N29"/>
    <mergeCell ref="B33:H33"/>
    <mergeCell ref="M33:N33"/>
    <mergeCell ref="B34:H34"/>
    <mergeCell ref="M34:N34"/>
    <mergeCell ref="B35:H35"/>
    <mergeCell ref="M35:N35"/>
    <mergeCell ref="B30:H30"/>
    <mergeCell ref="M30:N30"/>
    <mergeCell ref="B31:H31"/>
    <mergeCell ref="M31:N31"/>
    <mergeCell ref="B18:B23"/>
    <mergeCell ref="D18:K18"/>
    <mergeCell ref="M18:N18"/>
    <mergeCell ref="D19:K19"/>
    <mergeCell ref="M19:N19"/>
    <mergeCell ref="D20:K20"/>
    <mergeCell ref="M20:N20"/>
    <mergeCell ref="D21:K21"/>
    <mergeCell ref="B12:N12"/>
    <mergeCell ref="B13:N13"/>
    <mergeCell ref="B14:N14"/>
    <mergeCell ref="C16:K16"/>
    <mergeCell ref="M16:N16"/>
    <mergeCell ref="M21:N21"/>
    <mergeCell ref="D22:K22"/>
    <mergeCell ref="M22:N22"/>
    <mergeCell ref="D23:K23"/>
    <mergeCell ref="M23:N23"/>
    <mergeCell ref="B15:N15"/>
    <mergeCell ref="A7:A9"/>
    <mergeCell ref="B7:N7"/>
    <mergeCell ref="B8:N8"/>
    <mergeCell ref="B9:N9"/>
    <mergeCell ref="B10:N10"/>
    <mergeCell ref="C11:N11"/>
    <mergeCell ref="A1:O1"/>
    <mergeCell ref="A2:O2"/>
    <mergeCell ref="A3:A6"/>
    <mergeCell ref="C3:N3"/>
    <mergeCell ref="C4:N4"/>
    <mergeCell ref="B5:B6"/>
    <mergeCell ref="C5:F6"/>
    <mergeCell ref="G5:H6"/>
    <mergeCell ref="I5:J6"/>
    <mergeCell ref="K5:N6"/>
  </mergeCells>
  <printOptions horizontalCentered="1" verticalCentered="1"/>
  <pageMargins left="0.7" right="0.7" top="0.75" bottom="0.75" header="0.3" footer="0.3"/>
  <pageSetup paperSize="9" scale="59" orientation="portrait" horizontalDpi="300" verticalDpi="300" r:id="rId1"/>
  <rowBreaks count="1" manualBreakCount="1">
    <brk id="56" max="14" man="1"/>
  </rowBreaks>
  <colBreaks count="1" manualBreakCount="1">
    <brk id="15"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Z129"/>
  <sheetViews>
    <sheetView view="pageBreakPreview" topLeftCell="A146" zoomScale="85" zoomScaleSheetLayoutView="85" workbookViewId="0">
      <selection activeCell="I41" sqref="I41"/>
    </sheetView>
  </sheetViews>
  <sheetFormatPr defaultColWidth="7.33203125" defaultRowHeight="13.2" x14ac:dyDescent="0.3"/>
  <cols>
    <col min="1" max="1" width="4.33203125" style="59" customWidth="1"/>
    <col min="2" max="2" width="15.33203125" style="59" bestFit="1" customWidth="1"/>
    <col min="3" max="3" width="14.33203125" style="59" bestFit="1" customWidth="1"/>
    <col min="4" max="4" width="13.33203125" style="59" customWidth="1"/>
    <col min="5" max="6" width="9.33203125" style="59" customWidth="1"/>
    <col min="7" max="7" width="13.6640625" style="59" customWidth="1"/>
    <col min="8" max="8" width="13.33203125" style="59" customWidth="1"/>
    <col min="9" max="9" width="9.6640625" style="59" customWidth="1"/>
    <col min="10" max="10" width="10.33203125" style="59" customWidth="1"/>
    <col min="11" max="11" width="13.109375" style="59" customWidth="1"/>
    <col min="12" max="12" width="13.33203125" style="59" customWidth="1"/>
    <col min="13" max="13" width="13.6640625" style="59" bestFit="1" customWidth="1"/>
    <col min="14" max="14" width="14.33203125" style="59" bestFit="1" customWidth="1"/>
    <col min="15" max="15" width="4.33203125" style="59" customWidth="1"/>
    <col min="16" max="16" width="6.109375" style="59" customWidth="1"/>
    <col min="17" max="17" width="4.33203125" style="59" customWidth="1"/>
    <col min="18" max="18" width="5.109375" style="59" customWidth="1"/>
    <col min="19" max="19" width="4.33203125" style="59" customWidth="1"/>
    <col min="20" max="20" width="5.33203125" style="59" customWidth="1"/>
    <col min="21" max="21" width="3.109375" style="59" customWidth="1"/>
    <col min="22" max="22" width="1.33203125" style="59" customWidth="1"/>
    <col min="23" max="23" width="2.33203125" style="59" customWidth="1"/>
    <col min="24" max="24" width="3.33203125" style="59" customWidth="1"/>
    <col min="25" max="25" width="6.33203125" style="59" customWidth="1"/>
    <col min="26" max="26" width="3.109375" style="59" hidden="1" customWidth="1"/>
    <col min="27" max="16384" width="7.33203125" style="59"/>
  </cols>
  <sheetData>
    <row r="1" spans="1:14" ht="17.399999999999999" x14ac:dyDescent="0.3">
      <c r="A1" s="803" t="s">
        <v>272</v>
      </c>
      <c r="B1" s="804"/>
      <c r="C1" s="804"/>
      <c r="D1" s="804"/>
      <c r="E1" s="804"/>
      <c r="F1" s="804"/>
      <c r="G1" s="804"/>
      <c r="H1" s="804"/>
      <c r="I1" s="804"/>
      <c r="J1" s="804"/>
      <c r="K1" s="804"/>
      <c r="L1" s="804"/>
      <c r="M1" s="804"/>
      <c r="N1" s="804"/>
    </row>
    <row r="2" spans="1:14" ht="15.6" x14ac:dyDescent="0.3">
      <c r="A2" s="805" t="s">
        <v>273</v>
      </c>
      <c r="B2" s="806"/>
      <c r="C2" s="806"/>
      <c r="D2" s="806"/>
      <c r="E2" s="806"/>
      <c r="F2" s="806"/>
      <c r="G2" s="806"/>
      <c r="H2" s="806"/>
      <c r="I2" s="806"/>
      <c r="J2" s="806"/>
      <c r="K2" s="806"/>
      <c r="L2" s="806"/>
      <c r="M2" s="806"/>
      <c r="N2" s="806"/>
    </row>
    <row r="3" spans="1:14" ht="142.94999999999999" customHeight="1" x14ac:dyDescent="0.3">
      <c r="A3" s="807" t="s">
        <v>274</v>
      </c>
      <c r="B3" s="808"/>
      <c r="C3" s="808"/>
      <c r="D3" s="808"/>
      <c r="E3" s="808"/>
      <c r="F3" s="808"/>
      <c r="G3" s="808"/>
      <c r="H3" s="808"/>
      <c r="I3" s="808"/>
      <c r="J3" s="808"/>
      <c r="K3" s="60"/>
      <c r="L3" s="61" t="s">
        <v>1418</v>
      </c>
      <c r="M3" s="61" t="s">
        <v>275</v>
      </c>
      <c r="N3" s="61" t="s">
        <v>276</v>
      </c>
    </row>
    <row r="4" spans="1:14" ht="15.6" x14ac:dyDescent="0.3">
      <c r="A4" s="809" t="s">
        <v>277</v>
      </c>
      <c r="B4" s="810"/>
      <c r="C4" s="810"/>
      <c r="D4" s="810"/>
      <c r="E4" s="810"/>
      <c r="F4" s="810"/>
      <c r="G4" s="810"/>
      <c r="H4" s="810"/>
      <c r="I4" s="810"/>
      <c r="J4" s="810"/>
      <c r="K4" s="63"/>
      <c r="L4" s="61"/>
      <c r="M4" s="61"/>
      <c r="N4" s="61"/>
    </row>
    <row r="5" spans="1:14" ht="15.6" x14ac:dyDescent="0.3">
      <c r="A5" s="809" t="s">
        <v>278</v>
      </c>
      <c r="B5" s="810"/>
      <c r="C5" s="810"/>
      <c r="D5" s="810"/>
      <c r="E5" s="810"/>
      <c r="F5" s="810"/>
      <c r="G5" s="810"/>
      <c r="H5" s="810"/>
      <c r="I5" s="810"/>
      <c r="J5" s="810"/>
      <c r="K5" s="63"/>
      <c r="L5" s="61"/>
      <c r="M5" s="61"/>
      <c r="N5" s="61"/>
    </row>
    <row r="6" spans="1:14" ht="15.6" x14ac:dyDescent="0.3">
      <c r="A6" s="807" t="s">
        <v>279</v>
      </c>
      <c r="B6" s="808"/>
      <c r="C6" s="808"/>
      <c r="D6" s="808"/>
      <c r="E6" s="808"/>
      <c r="F6" s="808"/>
      <c r="G6" s="808"/>
      <c r="H6" s="808"/>
      <c r="I6" s="808"/>
      <c r="J6" s="808"/>
      <c r="K6" s="60"/>
      <c r="L6" s="64"/>
      <c r="M6" s="64"/>
      <c r="N6" s="64"/>
    </row>
    <row r="7" spans="1:14" ht="15.6" x14ac:dyDescent="0.3">
      <c r="A7" s="809" t="s">
        <v>280</v>
      </c>
      <c r="B7" s="810"/>
      <c r="C7" s="810"/>
      <c r="D7" s="810"/>
      <c r="E7" s="810"/>
      <c r="F7" s="810"/>
      <c r="G7" s="810"/>
      <c r="H7" s="810"/>
      <c r="I7" s="810"/>
      <c r="J7" s="810"/>
      <c r="K7" s="65"/>
      <c r="L7" s="66"/>
      <c r="M7" s="66"/>
      <c r="N7" s="66"/>
    </row>
    <row r="8" spans="1:14" ht="15.6" x14ac:dyDescent="0.3">
      <c r="A8" s="809" t="s">
        <v>281</v>
      </c>
      <c r="B8" s="810"/>
      <c r="C8" s="810"/>
      <c r="D8" s="810"/>
      <c r="E8" s="810"/>
      <c r="F8" s="810"/>
      <c r="G8" s="810"/>
      <c r="H8" s="810"/>
      <c r="I8" s="810"/>
      <c r="J8" s="810"/>
      <c r="K8" s="63"/>
      <c r="L8" s="61"/>
      <c r="M8" s="61"/>
      <c r="N8" s="61"/>
    </row>
    <row r="9" spans="1:14" ht="15.6" x14ac:dyDescent="0.3">
      <c r="A9" s="809" t="s">
        <v>282</v>
      </c>
      <c r="B9" s="810"/>
      <c r="C9" s="810"/>
      <c r="D9" s="810"/>
      <c r="E9" s="810"/>
      <c r="F9" s="810"/>
      <c r="G9" s="810"/>
      <c r="H9" s="810"/>
      <c r="I9" s="810"/>
      <c r="J9" s="810"/>
      <c r="K9" s="63"/>
      <c r="L9" s="61"/>
      <c r="M9" s="61"/>
      <c r="N9" s="61"/>
    </row>
    <row r="10" spans="1:14" ht="15.6" x14ac:dyDescent="0.3">
      <c r="A10" s="809" t="s">
        <v>283</v>
      </c>
      <c r="B10" s="810"/>
      <c r="C10" s="810"/>
      <c r="D10" s="810"/>
      <c r="E10" s="810"/>
      <c r="F10" s="810"/>
      <c r="G10" s="810"/>
      <c r="H10" s="810"/>
      <c r="I10" s="810"/>
      <c r="J10" s="810"/>
      <c r="K10" s="63"/>
      <c r="L10" s="61"/>
      <c r="M10" s="61"/>
      <c r="N10" s="61"/>
    </row>
    <row r="11" spans="1:14" ht="15.6" x14ac:dyDescent="0.3">
      <c r="A11" s="809" t="s">
        <v>284</v>
      </c>
      <c r="B11" s="810"/>
      <c r="C11" s="810"/>
      <c r="D11" s="810"/>
      <c r="E11" s="810"/>
      <c r="F11" s="810"/>
      <c r="G11" s="810"/>
      <c r="H11" s="810"/>
      <c r="I11" s="810"/>
      <c r="J11" s="810"/>
      <c r="K11" s="63"/>
      <c r="L11" s="61"/>
      <c r="M11" s="61"/>
      <c r="N11" s="61"/>
    </row>
    <row r="12" spans="1:14" ht="15.6" x14ac:dyDescent="0.3">
      <c r="A12" s="807" t="s">
        <v>285</v>
      </c>
      <c r="B12" s="808"/>
      <c r="C12" s="808"/>
      <c r="D12" s="808"/>
      <c r="E12" s="808"/>
      <c r="F12" s="808"/>
      <c r="G12" s="808"/>
      <c r="H12" s="808"/>
      <c r="I12" s="808"/>
      <c r="J12" s="808"/>
      <c r="K12" s="60"/>
      <c r="L12" s="64"/>
      <c r="M12" s="64"/>
      <c r="N12" s="64"/>
    </row>
    <row r="13" spans="1:14" ht="15.6" x14ac:dyDescent="0.3">
      <c r="A13" s="811" t="s">
        <v>286</v>
      </c>
      <c r="B13" s="812"/>
      <c r="C13" s="812"/>
      <c r="D13" s="812"/>
      <c r="E13" s="812"/>
      <c r="F13" s="812"/>
      <c r="G13" s="812"/>
      <c r="H13" s="812"/>
      <c r="I13" s="812"/>
      <c r="J13" s="812"/>
      <c r="K13" s="67"/>
      <c r="L13" s="61"/>
      <c r="M13" s="61"/>
      <c r="N13" s="61"/>
    </row>
    <row r="14" spans="1:14" ht="18" x14ac:dyDescent="0.3">
      <c r="A14" s="813" t="s">
        <v>287</v>
      </c>
      <c r="B14" s="814"/>
      <c r="C14" s="814"/>
      <c r="D14" s="814"/>
      <c r="E14" s="814"/>
      <c r="F14" s="814"/>
      <c r="G14" s="814"/>
      <c r="H14" s="814"/>
      <c r="I14" s="814"/>
      <c r="J14" s="814"/>
      <c r="K14" s="814"/>
      <c r="L14" s="814"/>
      <c r="M14" s="814"/>
      <c r="N14" s="815"/>
    </row>
    <row r="15" spans="1:14" ht="15.6" x14ac:dyDescent="0.3">
      <c r="A15" s="807" t="s">
        <v>288</v>
      </c>
      <c r="B15" s="808"/>
      <c r="C15" s="808"/>
      <c r="D15" s="808"/>
      <c r="E15" s="808"/>
      <c r="F15" s="808"/>
      <c r="G15" s="808"/>
      <c r="H15" s="808"/>
      <c r="I15" s="808"/>
      <c r="J15" s="808"/>
      <c r="K15" s="808"/>
      <c r="L15" s="808"/>
      <c r="M15" s="808"/>
      <c r="N15" s="535" t="s">
        <v>197</v>
      </c>
    </row>
    <row r="16" spans="1:14" ht="15.6" x14ac:dyDescent="0.3">
      <c r="A16" s="807" t="s">
        <v>289</v>
      </c>
      <c r="B16" s="808"/>
      <c r="C16" s="808"/>
      <c r="D16" s="808"/>
      <c r="E16" s="808"/>
      <c r="F16" s="808"/>
      <c r="G16" s="808"/>
      <c r="H16" s="808"/>
      <c r="I16" s="808"/>
      <c r="J16" s="808"/>
      <c r="K16" s="808"/>
      <c r="L16" s="808"/>
      <c r="M16" s="808"/>
      <c r="N16" s="535" t="s">
        <v>197</v>
      </c>
    </row>
    <row r="17" spans="1:14" ht="15.6" x14ac:dyDescent="0.3">
      <c r="A17" s="807" t="s">
        <v>290</v>
      </c>
      <c r="B17" s="808"/>
      <c r="C17" s="808"/>
      <c r="D17" s="808"/>
      <c r="E17" s="808"/>
      <c r="F17" s="808"/>
      <c r="G17" s="808"/>
      <c r="H17" s="808"/>
      <c r="I17" s="808"/>
      <c r="J17" s="808"/>
      <c r="K17" s="808"/>
      <c r="L17" s="808"/>
      <c r="M17" s="808"/>
      <c r="N17" s="535" t="s">
        <v>197</v>
      </c>
    </row>
    <row r="18" spans="1:14" ht="15.6" x14ac:dyDescent="0.3">
      <c r="A18" s="807" t="s">
        <v>291</v>
      </c>
      <c r="B18" s="808"/>
      <c r="C18" s="808"/>
      <c r="D18" s="808"/>
      <c r="E18" s="808"/>
      <c r="F18" s="808"/>
      <c r="G18" s="808"/>
      <c r="H18" s="808"/>
      <c r="I18" s="808"/>
      <c r="J18" s="808"/>
      <c r="K18" s="808"/>
      <c r="L18" s="808"/>
      <c r="M18" s="808"/>
      <c r="N18" s="535" t="s">
        <v>197</v>
      </c>
    </row>
    <row r="19" spans="1:14" ht="15.6" customHeight="1" x14ac:dyDescent="0.3">
      <c r="A19" s="809" t="s">
        <v>292</v>
      </c>
      <c r="B19" s="810"/>
      <c r="C19" s="810"/>
      <c r="D19" s="810"/>
      <c r="E19" s="810"/>
      <c r="F19" s="810"/>
      <c r="G19" s="810"/>
      <c r="H19" s="810"/>
      <c r="I19" s="810"/>
      <c r="J19" s="810"/>
      <c r="K19" s="810"/>
      <c r="L19" s="810"/>
      <c r="M19" s="810"/>
      <c r="N19" s="535" t="s">
        <v>197</v>
      </c>
    </row>
    <row r="20" spans="1:14" ht="15.6" x14ac:dyDescent="0.3">
      <c r="A20" s="807" t="s">
        <v>293</v>
      </c>
      <c r="B20" s="808"/>
      <c r="C20" s="808"/>
      <c r="D20" s="808"/>
      <c r="E20" s="808"/>
      <c r="F20" s="808"/>
      <c r="G20" s="808"/>
      <c r="H20" s="808"/>
      <c r="I20" s="808"/>
      <c r="J20" s="808"/>
      <c r="K20" s="808"/>
      <c r="L20" s="808"/>
      <c r="M20" s="808"/>
      <c r="N20" s="816"/>
    </row>
    <row r="21" spans="1:14" x14ac:dyDescent="0.3">
      <c r="A21" s="552"/>
      <c r="B21" s="68"/>
      <c r="C21" s="68"/>
      <c r="D21" s="68"/>
      <c r="E21" s="68"/>
      <c r="F21" s="68"/>
      <c r="G21" s="68"/>
      <c r="H21" s="68"/>
      <c r="I21" s="68"/>
      <c r="J21" s="68"/>
      <c r="K21" s="68"/>
      <c r="L21" s="68"/>
      <c r="M21" s="68"/>
      <c r="N21" s="553"/>
    </row>
    <row r="22" spans="1:14" ht="15.6" x14ac:dyDescent="0.3">
      <c r="A22" s="817" t="s">
        <v>294</v>
      </c>
      <c r="B22" s="818"/>
      <c r="C22" s="818"/>
      <c r="D22" s="818"/>
      <c r="E22" s="818"/>
      <c r="F22" s="818"/>
      <c r="G22" s="818"/>
      <c r="H22" s="818"/>
      <c r="I22" s="818"/>
      <c r="J22" s="818"/>
      <c r="K22" s="818"/>
      <c r="L22" s="818"/>
      <c r="M22" s="818"/>
      <c r="N22" s="819"/>
    </row>
    <row r="23" spans="1:14" ht="13.2" customHeight="1" x14ac:dyDescent="0.3">
      <c r="A23" s="820" t="s">
        <v>295</v>
      </c>
      <c r="B23" s="821"/>
      <c r="C23" s="824" t="s">
        <v>296</v>
      </c>
      <c r="D23" s="825"/>
      <c r="E23" s="826"/>
      <c r="F23" s="824" t="s">
        <v>297</v>
      </c>
      <c r="G23" s="826"/>
      <c r="H23" s="824" t="s">
        <v>298</v>
      </c>
      <c r="I23" s="825"/>
      <c r="J23" s="825"/>
      <c r="K23" s="825"/>
      <c r="L23" s="830" t="s">
        <v>299</v>
      </c>
      <c r="M23" s="831" t="s">
        <v>300</v>
      </c>
      <c r="N23" s="831" t="s">
        <v>301</v>
      </c>
    </row>
    <row r="24" spans="1:14" ht="13.2" customHeight="1" x14ac:dyDescent="0.3">
      <c r="A24" s="820"/>
      <c r="B24" s="821"/>
      <c r="C24" s="824"/>
      <c r="D24" s="825"/>
      <c r="E24" s="826"/>
      <c r="F24" s="824"/>
      <c r="G24" s="826"/>
      <c r="H24" s="824"/>
      <c r="I24" s="825"/>
      <c r="J24" s="825"/>
      <c r="K24" s="825"/>
      <c r="L24" s="830"/>
      <c r="M24" s="832"/>
      <c r="N24" s="832"/>
    </row>
    <row r="25" spans="1:14" ht="13.2" customHeight="1" x14ac:dyDescent="0.3">
      <c r="A25" s="820"/>
      <c r="B25" s="821"/>
      <c r="C25" s="824"/>
      <c r="D25" s="825"/>
      <c r="E25" s="826"/>
      <c r="F25" s="824"/>
      <c r="G25" s="826"/>
      <c r="H25" s="824"/>
      <c r="I25" s="825"/>
      <c r="J25" s="825"/>
      <c r="K25" s="825"/>
      <c r="L25" s="830"/>
      <c r="M25" s="832"/>
      <c r="N25" s="832"/>
    </row>
    <row r="26" spans="1:14" ht="13.2" customHeight="1" x14ac:dyDescent="0.3">
      <c r="A26" s="820"/>
      <c r="B26" s="821"/>
      <c r="C26" s="824"/>
      <c r="D26" s="825"/>
      <c r="E26" s="826"/>
      <c r="F26" s="824"/>
      <c r="G26" s="826"/>
      <c r="H26" s="824"/>
      <c r="I26" s="825"/>
      <c r="J26" s="825"/>
      <c r="K26" s="825"/>
      <c r="L26" s="830"/>
      <c r="M26" s="832"/>
      <c r="N26" s="832"/>
    </row>
    <row r="27" spans="1:14" ht="13.2" customHeight="1" x14ac:dyDescent="0.3">
      <c r="A27" s="820"/>
      <c r="B27" s="821"/>
      <c r="C27" s="824"/>
      <c r="D27" s="825"/>
      <c r="E27" s="826"/>
      <c r="F27" s="824"/>
      <c r="G27" s="826"/>
      <c r="H27" s="824"/>
      <c r="I27" s="825"/>
      <c r="J27" s="825"/>
      <c r="K27" s="825"/>
      <c r="L27" s="830"/>
      <c r="M27" s="832"/>
      <c r="N27" s="832"/>
    </row>
    <row r="28" spans="1:14" ht="13.2" customHeight="1" x14ac:dyDescent="0.3">
      <c r="A28" s="820"/>
      <c r="B28" s="821"/>
      <c r="C28" s="824"/>
      <c r="D28" s="825"/>
      <c r="E28" s="826"/>
      <c r="F28" s="824"/>
      <c r="G28" s="826"/>
      <c r="H28" s="824"/>
      <c r="I28" s="825"/>
      <c r="J28" s="825"/>
      <c r="K28" s="825"/>
      <c r="L28" s="830"/>
      <c r="M28" s="832"/>
      <c r="N28" s="832"/>
    </row>
    <row r="29" spans="1:14" ht="13.2" customHeight="1" x14ac:dyDescent="0.3">
      <c r="A29" s="820"/>
      <c r="B29" s="821"/>
      <c r="C29" s="824"/>
      <c r="D29" s="825"/>
      <c r="E29" s="826"/>
      <c r="F29" s="824"/>
      <c r="G29" s="826"/>
      <c r="H29" s="824"/>
      <c r="I29" s="825"/>
      <c r="J29" s="825"/>
      <c r="K29" s="825"/>
      <c r="L29" s="830"/>
      <c r="M29" s="832"/>
      <c r="N29" s="832"/>
    </row>
    <row r="30" spans="1:14" ht="13.2" customHeight="1" x14ac:dyDescent="0.3">
      <c r="A30" s="822"/>
      <c r="B30" s="823"/>
      <c r="C30" s="827"/>
      <c r="D30" s="828"/>
      <c r="E30" s="829"/>
      <c r="F30" s="827"/>
      <c r="G30" s="829"/>
      <c r="H30" s="827"/>
      <c r="I30" s="828"/>
      <c r="J30" s="828"/>
      <c r="K30" s="828"/>
      <c r="L30" s="830"/>
      <c r="M30" s="833"/>
      <c r="N30" s="833"/>
    </row>
    <row r="31" spans="1:14" ht="15.6" x14ac:dyDescent="0.3">
      <c r="A31" s="847">
        <v>-1</v>
      </c>
      <c r="B31" s="848"/>
      <c r="C31" s="849">
        <v>-2</v>
      </c>
      <c r="D31" s="850"/>
      <c r="E31" s="848"/>
      <c r="F31" s="849">
        <v>-3</v>
      </c>
      <c r="G31" s="848"/>
      <c r="H31" s="849">
        <v>-4</v>
      </c>
      <c r="I31" s="850"/>
      <c r="J31" s="850"/>
      <c r="K31" s="850"/>
      <c r="L31" s="73">
        <v>-5</v>
      </c>
      <c r="M31" s="73">
        <v>-6</v>
      </c>
      <c r="N31" s="73">
        <v>-7</v>
      </c>
    </row>
    <row r="32" spans="1:14" ht="15.6" x14ac:dyDescent="0.3">
      <c r="A32" s="834"/>
      <c r="B32" s="835"/>
      <c r="C32" s="836"/>
      <c r="D32" s="837"/>
      <c r="E32" s="838"/>
      <c r="F32" s="836"/>
      <c r="G32" s="838"/>
      <c r="H32" s="834"/>
      <c r="I32" s="839"/>
      <c r="J32" s="839"/>
      <c r="K32" s="835"/>
      <c r="L32" s="69"/>
      <c r="M32" s="75"/>
      <c r="N32" s="75"/>
    </row>
    <row r="33" spans="1:14" ht="15.6" x14ac:dyDescent="0.3">
      <c r="A33" s="834"/>
      <c r="B33" s="835"/>
      <c r="C33" s="836"/>
      <c r="D33" s="837"/>
      <c r="E33" s="838"/>
      <c r="F33" s="836"/>
      <c r="G33" s="838"/>
      <c r="H33" s="834"/>
      <c r="I33" s="839"/>
      <c r="J33" s="839"/>
      <c r="K33" s="835"/>
      <c r="L33" s="69"/>
      <c r="M33" s="75"/>
      <c r="N33" s="75"/>
    </row>
    <row r="34" spans="1:14" ht="15.6" x14ac:dyDescent="0.3">
      <c r="A34" s="834">
        <f>SUM(A32:B33)</f>
        <v>0</v>
      </c>
      <c r="B34" s="835">
        <f>SUM(B32:B33)</f>
        <v>0</v>
      </c>
      <c r="C34" s="840">
        <f>SUM(C32:E33)</f>
        <v>0</v>
      </c>
      <c r="D34" s="841"/>
      <c r="E34" s="842"/>
      <c r="F34" s="843">
        <f>SUM(F32:G33)</f>
        <v>0</v>
      </c>
      <c r="G34" s="842"/>
      <c r="H34" s="844">
        <f>SUM(H32:K33)</f>
        <v>0</v>
      </c>
      <c r="I34" s="845"/>
      <c r="J34" s="845"/>
      <c r="K34" s="846"/>
      <c r="L34" s="69"/>
      <c r="M34" s="76">
        <f>SUM(M32:M33)</f>
        <v>0</v>
      </c>
      <c r="N34" s="76">
        <f>SUM(N32:N33)</f>
        <v>0</v>
      </c>
    </row>
    <row r="35" spans="1:14" x14ac:dyDescent="0.3">
      <c r="A35" s="554"/>
      <c r="N35" s="555"/>
    </row>
    <row r="36" spans="1:14" ht="15.6" customHeight="1" x14ac:dyDescent="0.3">
      <c r="A36" s="851" t="s">
        <v>201</v>
      </c>
      <c r="B36" s="852"/>
      <c r="C36" s="852"/>
      <c r="D36" s="852"/>
      <c r="E36" s="852"/>
      <c r="F36" s="852"/>
      <c r="G36" s="852"/>
      <c r="H36" s="852"/>
      <c r="I36" s="852"/>
      <c r="J36" s="852"/>
      <c r="K36" s="852"/>
      <c r="L36" s="852"/>
      <c r="M36" s="852"/>
      <c r="N36" s="853"/>
    </row>
    <row r="37" spans="1:14" ht="14.7" customHeight="1" x14ac:dyDescent="0.3">
      <c r="A37" s="854" t="s">
        <v>246</v>
      </c>
      <c r="B37" s="854" t="s">
        <v>1347</v>
      </c>
      <c r="C37" s="854" t="s">
        <v>1348</v>
      </c>
      <c r="D37" s="855" t="s">
        <v>1349</v>
      </c>
      <c r="E37" s="855" t="s">
        <v>1350</v>
      </c>
      <c r="F37" s="855" t="s">
        <v>1351</v>
      </c>
      <c r="G37" s="854" t="s">
        <v>202</v>
      </c>
      <c r="H37" s="854"/>
      <c r="I37" s="854"/>
      <c r="J37" s="87"/>
      <c r="K37" s="87"/>
      <c r="L37" s="87"/>
      <c r="M37" s="87"/>
      <c r="N37" s="87"/>
    </row>
    <row r="38" spans="1:14" ht="76.95" customHeight="1" x14ac:dyDescent="0.3">
      <c r="A38" s="854"/>
      <c r="B38" s="854"/>
      <c r="C38" s="854"/>
      <c r="D38" s="855"/>
      <c r="E38" s="855"/>
      <c r="F38" s="855"/>
      <c r="G38" s="77" t="s">
        <v>205</v>
      </c>
      <c r="H38" s="77" t="s">
        <v>206</v>
      </c>
      <c r="I38" s="77" t="s">
        <v>207</v>
      </c>
      <c r="J38" s="792" t="s">
        <v>203</v>
      </c>
      <c r="K38" s="792"/>
      <c r="L38" s="792"/>
      <c r="M38" s="856" t="s">
        <v>204</v>
      </c>
      <c r="N38" s="856"/>
    </row>
    <row r="39" spans="1:14" x14ac:dyDescent="0.3">
      <c r="A39" s="87"/>
      <c r="B39" s="87"/>
      <c r="C39" s="87"/>
      <c r="D39" s="87"/>
      <c r="E39" s="87"/>
      <c r="F39" s="87"/>
      <c r="G39" s="87"/>
      <c r="H39" s="87"/>
      <c r="I39" s="87"/>
      <c r="J39" s="792"/>
      <c r="K39" s="792"/>
      <c r="L39" s="792"/>
      <c r="M39" s="856"/>
      <c r="N39" s="856"/>
    </row>
    <row r="40" spans="1:14" x14ac:dyDescent="0.3">
      <c r="A40" s="87"/>
      <c r="B40" s="87"/>
      <c r="C40" s="87"/>
      <c r="D40" s="87"/>
      <c r="E40" s="87"/>
      <c r="F40" s="87"/>
      <c r="G40" s="87"/>
      <c r="H40" s="87"/>
      <c r="I40" s="87"/>
      <c r="J40" s="860"/>
      <c r="K40" s="861"/>
      <c r="L40" s="862"/>
      <c r="M40" s="87"/>
      <c r="N40" s="87"/>
    </row>
    <row r="41" spans="1:14" x14ac:dyDescent="0.3">
      <c r="A41" s="87"/>
      <c r="B41" s="87"/>
      <c r="C41" s="87"/>
      <c r="D41" s="87"/>
      <c r="E41" s="87"/>
      <c r="F41" s="87"/>
      <c r="G41" s="87"/>
      <c r="H41" s="87"/>
      <c r="I41" s="87"/>
      <c r="J41" s="860"/>
      <c r="K41" s="861"/>
      <c r="L41" s="862"/>
      <c r="M41" s="87"/>
      <c r="N41" s="87"/>
    </row>
    <row r="42" spans="1:14" x14ac:dyDescent="0.3">
      <c r="A42" s="87"/>
      <c r="B42" s="87"/>
      <c r="C42" s="87"/>
      <c r="D42" s="87"/>
      <c r="E42" s="87"/>
      <c r="F42" s="87"/>
      <c r="G42" s="87"/>
      <c r="H42" s="87"/>
      <c r="I42" s="87"/>
      <c r="J42" s="860"/>
      <c r="K42" s="861"/>
      <c r="L42" s="862"/>
      <c r="M42" s="87"/>
      <c r="N42" s="87"/>
    </row>
    <row r="43" spans="1:14" x14ac:dyDescent="0.3">
      <c r="A43" s="87"/>
      <c r="B43" s="87"/>
      <c r="C43" s="87"/>
      <c r="D43" s="87"/>
      <c r="E43" s="87"/>
      <c r="F43" s="87"/>
      <c r="G43" s="87"/>
      <c r="H43" s="87"/>
      <c r="I43" s="87"/>
      <c r="J43" s="860"/>
      <c r="K43" s="861"/>
      <c r="L43" s="862"/>
      <c r="M43" s="87"/>
      <c r="N43" s="87"/>
    </row>
    <row r="44" spans="1:14" ht="32.25" customHeight="1" x14ac:dyDescent="0.3">
      <c r="A44" s="863" t="s">
        <v>302</v>
      </c>
      <c r="B44" s="864"/>
      <c r="C44" s="864"/>
      <c r="D44" s="864"/>
      <c r="E44" s="864"/>
      <c r="F44" s="864"/>
      <c r="G44" s="864"/>
      <c r="H44" s="864"/>
      <c r="I44" s="864"/>
      <c r="J44" s="864"/>
      <c r="K44" s="864"/>
      <c r="L44" s="864"/>
      <c r="M44" s="864"/>
      <c r="N44" s="865"/>
    </row>
    <row r="45" spans="1:14" ht="15.6" customHeight="1" x14ac:dyDescent="0.3">
      <c r="A45" s="64" t="s">
        <v>246</v>
      </c>
      <c r="B45" s="62" t="s">
        <v>303</v>
      </c>
      <c r="C45" s="62" t="s">
        <v>304</v>
      </c>
      <c r="D45" s="857" t="s">
        <v>305</v>
      </c>
      <c r="E45" s="858"/>
      <c r="F45" s="858"/>
      <c r="G45" s="858"/>
      <c r="H45" s="859"/>
      <c r="I45" s="857" t="s">
        <v>306</v>
      </c>
      <c r="J45" s="859"/>
      <c r="K45" s="62" t="s">
        <v>307</v>
      </c>
      <c r="L45" s="523" t="s">
        <v>308</v>
      </c>
      <c r="M45" s="61" t="s">
        <v>309</v>
      </c>
      <c r="N45" s="61" t="s">
        <v>310</v>
      </c>
    </row>
    <row r="46" spans="1:14" ht="13.2" customHeight="1" x14ac:dyDescent="0.3">
      <c r="A46" s="64"/>
      <c r="B46" s="62"/>
      <c r="C46" s="62"/>
      <c r="D46" s="857"/>
      <c r="E46" s="858"/>
      <c r="F46" s="858"/>
      <c r="G46" s="858"/>
      <c r="H46" s="859"/>
      <c r="I46" s="857"/>
      <c r="J46" s="859"/>
      <c r="K46" s="61"/>
      <c r="L46" s="77"/>
      <c r="M46" s="87"/>
      <c r="N46" s="87"/>
    </row>
    <row r="47" spans="1:14" ht="13.2" customHeight="1" x14ac:dyDescent="0.3">
      <c r="A47" s="64"/>
      <c r="B47" s="62"/>
      <c r="C47" s="62"/>
      <c r="D47" s="857"/>
      <c r="E47" s="858"/>
      <c r="F47" s="858"/>
      <c r="G47" s="858"/>
      <c r="H47" s="859"/>
      <c r="I47" s="857"/>
      <c r="J47" s="859"/>
      <c r="K47" s="61"/>
      <c r="L47" s="77"/>
      <c r="M47" s="87"/>
      <c r="N47" s="87"/>
    </row>
    <row r="48" spans="1:14" ht="13.2" customHeight="1" x14ac:dyDescent="0.3">
      <c r="A48" s="64"/>
      <c r="B48" s="62"/>
      <c r="C48" s="62"/>
      <c r="D48" s="857"/>
      <c r="E48" s="858"/>
      <c r="F48" s="858"/>
      <c r="G48" s="858"/>
      <c r="H48" s="859"/>
      <c r="I48" s="857"/>
      <c r="J48" s="859"/>
      <c r="K48" s="61"/>
      <c r="L48" s="77"/>
      <c r="M48" s="87"/>
      <c r="N48" s="87"/>
    </row>
    <row r="49" spans="1:14" ht="13.2" customHeight="1" x14ac:dyDescent="0.3">
      <c r="A49" s="64"/>
      <c r="B49" s="62"/>
      <c r="C49" s="62"/>
      <c r="D49" s="857"/>
      <c r="E49" s="858"/>
      <c r="F49" s="858"/>
      <c r="G49" s="858"/>
      <c r="H49" s="859"/>
      <c r="I49" s="857"/>
      <c r="J49" s="859"/>
      <c r="K49" s="61"/>
      <c r="L49" s="77"/>
      <c r="M49" s="87"/>
      <c r="N49" s="87"/>
    </row>
    <row r="50" spans="1:14" ht="13.2" customHeight="1" x14ac:dyDescent="0.3">
      <c r="A50" s="64"/>
      <c r="B50" s="62"/>
      <c r="C50" s="62"/>
      <c r="D50" s="857"/>
      <c r="E50" s="858"/>
      <c r="F50" s="858"/>
      <c r="G50" s="858"/>
      <c r="H50" s="859"/>
      <c r="I50" s="857"/>
      <c r="J50" s="859"/>
      <c r="K50" s="61"/>
      <c r="L50" s="77"/>
      <c r="M50" s="87"/>
      <c r="N50" s="87"/>
    </row>
    <row r="51" spans="1:14" ht="23.7" customHeight="1" x14ac:dyDescent="0.3">
      <c r="A51" s="863" t="s">
        <v>311</v>
      </c>
      <c r="B51" s="864"/>
      <c r="C51" s="864"/>
      <c r="D51" s="864"/>
      <c r="E51" s="864"/>
      <c r="F51" s="864"/>
      <c r="G51" s="864"/>
      <c r="H51" s="864"/>
      <c r="I51" s="864"/>
      <c r="J51" s="864"/>
      <c r="K51" s="864"/>
      <c r="L51" s="864"/>
      <c r="M51" s="864"/>
      <c r="N51" s="865"/>
    </row>
    <row r="52" spans="1:14" ht="46.8" x14ac:dyDescent="0.3">
      <c r="A52" s="64" t="s">
        <v>312</v>
      </c>
      <c r="B52" s="867" t="s">
        <v>313</v>
      </c>
      <c r="C52" s="867"/>
      <c r="D52" s="867" t="s">
        <v>314</v>
      </c>
      <c r="E52" s="867"/>
      <c r="F52" s="867"/>
      <c r="G52" s="867"/>
      <c r="H52" s="62" t="s">
        <v>315</v>
      </c>
      <c r="I52" s="867" t="s">
        <v>316</v>
      </c>
      <c r="J52" s="867"/>
      <c r="K52" s="867" t="s">
        <v>317</v>
      </c>
      <c r="L52" s="867"/>
      <c r="M52" s="854" t="s">
        <v>318</v>
      </c>
      <c r="N52" s="854"/>
    </row>
    <row r="53" spans="1:14" ht="15.6" x14ac:dyDescent="0.3">
      <c r="A53" s="78" t="s">
        <v>319</v>
      </c>
      <c r="B53" s="866" t="s">
        <v>320</v>
      </c>
      <c r="C53" s="867"/>
      <c r="D53" s="866" t="s">
        <v>321</v>
      </c>
      <c r="E53" s="866"/>
      <c r="F53" s="866"/>
      <c r="G53" s="866"/>
      <c r="H53" s="79" t="s">
        <v>322</v>
      </c>
      <c r="I53" s="866" t="s">
        <v>323</v>
      </c>
      <c r="J53" s="867"/>
      <c r="K53" s="80" t="s">
        <v>324</v>
      </c>
      <c r="L53" s="80" t="s">
        <v>325</v>
      </c>
      <c r="M53" s="87"/>
      <c r="N53" s="87"/>
    </row>
    <row r="54" spans="1:14" ht="26.4" x14ac:dyDescent="0.3">
      <c r="A54" s="64"/>
      <c r="B54" s="867"/>
      <c r="C54" s="867"/>
      <c r="D54" s="867"/>
      <c r="E54" s="867"/>
      <c r="F54" s="867"/>
      <c r="G54" s="867"/>
      <c r="H54" s="61"/>
      <c r="I54" s="867"/>
      <c r="J54" s="867"/>
      <c r="K54" s="61"/>
      <c r="L54" s="77" t="s">
        <v>326</v>
      </c>
      <c r="M54" s="87"/>
      <c r="N54" s="87"/>
    </row>
    <row r="55" spans="1:14" ht="18.600000000000001" customHeight="1" x14ac:dyDescent="0.3">
      <c r="A55" s="64"/>
      <c r="B55" s="867"/>
      <c r="C55" s="867"/>
      <c r="D55" s="867"/>
      <c r="E55" s="867"/>
      <c r="F55" s="867"/>
      <c r="G55" s="867"/>
      <c r="H55" s="61"/>
      <c r="I55" s="867"/>
      <c r="J55" s="867"/>
      <c r="K55" s="61"/>
      <c r="L55" s="77"/>
      <c r="M55" s="87"/>
      <c r="N55" s="87"/>
    </row>
    <row r="56" spans="1:14" ht="20.100000000000001" customHeight="1" x14ac:dyDescent="0.3">
      <c r="A56" s="64"/>
      <c r="B56" s="867"/>
      <c r="C56" s="867"/>
      <c r="D56" s="867"/>
      <c r="E56" s="867"/>
      <c r="F56" s="867"/>
      <c r="G56" s="867"/>
      <c r="H56" s="61"/>
      <c r="I56" s="867"/>
      <c r="J56" s="867"/>
      <c r="K56" s="61"/>
      <c r="L56" s="77"/>
      <c r="M56" s="87"/>
      <c r="N56" s="87"/>
    </row>
    <row r="57" spans="1:14" ht="21" customHeight="1" x14ac:dyDescent="0.3">
      <c r="A57" s="64"/>
      <c r="B57" s="867"/>
      <c r="C57" s="867"/>
      <c r="D57" s="867"/>
      <c r="E57" s="867"/>
      <c r="F57" s="867"/>
      <c r="G57" s="867"/>
      <c r="H57" s="61"/>
      <c r="I57" s="867"/>
      <c r="J57" s="867"/>
      <c r="K57" s="61"/>
      <c r="L57" s="77"/>
      <c r="M57" s="87"/>
      <c r="N57" s="87"/>
    </row>
    <row r="58" spans="1:14" ht="2.1" hidden="1" customHeight="1" x14ac:dyDescent="0.3">
      <c r="A58" s="64"/>
      <c r="B58" s="867"/>
      <c r="C58" s="867"/>
      <c r="D58" s="867"/>
      <c r="E58" s="867"/>
      <c r="F58" s="867"/>
      <c r="G58" s="867"/>
      <c r="H58" s="61"/>
      <c r="I58" s="867"/>
      <c r="J58" s="867"/>
      <c r="K58" s="61"/>
      <c r="L58" s="77"/>
      <c r="M58" s="87"/>
      <c r="N58" s="87"/>
    </row>
    <row r="59" spans="1:14" ht="9.6" hidden="1" customHeight="1" x14ac:dyDescent="0.3">
      <c r="A59" s="64"/>
      <c r="B59" s="867"/>
      <c r="C59" s="867"/>
      <c r="D59" s="867"/>
      <c r="E59" s="867"/>
      <c r="F59" s="867"/>
      <c r="G59" s="867"/>
      <c r="H59" s="61"/>
      <c r="I59" s="867"/>
      <c r="J59" s="867"/>
      <c r="K59" s="61"/>
      <c r="L59" s="77"/>
      <c r="M59" s="87"/>
      <c r="N59" s="87"/>
    </row>
    <row r="60" spans="1:14" ht="9.6" hidden="1" customHeight="1" x14ac:dyDescent="0.3">
      <c r="A60" s="64"/>
      <c r="B60" s="867"/>
      <c r="C60" s="867"/>
      <c r="D60" s="867"/>
      <c r="E60" s="867"/>
      <c r="F60" s="867"/>
      <c r="G60" s="867"/>
      <c r="H60" s="61"/>
      <c r="I60" s="867"/>
      <c r="J60" s="867"/>
      <c r="K60" s="61"/>
      <c r="L60" s="77"/>
      <c r="M60" s="87"/>
      <c r="N60" s="87"/>
    </row>
    <row r="61" spans="1:14" ht="23.1" customHeight="1" x14ac:dyDescent="0.3">
      <c r="A61" s="64"/>
      <c r="B61" s="867"/>
      <c r="C61" s="867"/>
      <c r="D61" s="867"/>
      <c r="E61" s="867"/>
      <c r="F61" s="867"/>
      <c r="G61" s="867"/>
      <c r="H61" s="61"/>
      <c r="I61" s="867"/>
      <c r="J61" s="867"/>
      <c r="K61" s="61"/>
      <c r="L61" s="77"/>
      <c r="M61" s="87"/>
      <c r="N61" s="87"/>
    </row>
    <row r="62" spans="1:14" ht="23.1" customHeight="1" x14ac:dyDescent="0.3">
      <c r="A62" s="64"/>
      <c r="B62" s="867"/>
      <c r="C62" s="867"/>
      <c r="D62" s="867"/>
      <c r="E62" s="867"/>
      <c r="F62" s="867"/>
      <c r="G62" s="867"/>
      <c r="H62" s="61"/>
      <c r="I62" s="867"/>
      <c r="J62" s="867"/>
      <c r="K62" s="61"/>
      <c r="L62" s="77"/>
      <c r="M62" s="87"/>
      <c r="N62" s="87"/>
    </row>
    <row r="63" spans="1:14" ht="23.1" customHeight="1" x14ac:dyDescent="0.3">
      <c r="A63" s="64"/>
      <c r="B63" s="867"/>
      <c r="C63" s="867"/>
      <c r="D63" s="867"/>
      <c r="E63" s="867"/>
      <c r="F63" s="867"/>
      <c r="G63" s="867"/>
      <c r="H63" s="61"/>
      <c r="I63" s="867"/>
      <c r="J63" s="867"/>
      <c r="K63" s="61"/>
      <c r="L63" s="77"/>
      <c r="M63" s="87"/>
      <c r="N63" s="87"/>
    </row>
    <row r="64" spans="1:14" ht="23.1" customHeight="1" x14ac:dyDescent="0.3">
      <c r="A64" s="64"/>
      <c r="B64" s="867"/>
      <c r="C64" s="867"/>
      <c r="D64" s="867"/>
      <c r="E64" s="867"/>
      <c r="F64" s="867"/>
      <c r="G64" s="867"/>
      <c r="H64" s="61"/>
      <c r="I64" s="867"/>
      <c r="J64" s="867"/>
      <c r="K64" s="61"/>
      <c r="L64" s="61"/>
      <c r="M64" s="87"/>
      <c r="N64" s="87"/>
    </row>
    <row r="65" spans="1:14" ht="37.35" customHeight="1" x14ac:dyDescent="0.3">
      <c r="A65" s="868" t="s">
        <v>327</v>
      </c>
      <c r="B65" s="869"/>
      <c r="C65" s="869"/>
      <c r="D65" s="869"/>
      <c r="E65" s="869"/>
      <c r="F65" s="869"/>
      <c r="G65" s="869"/>
      <c r="H65" s="869"/>
      <c r="I65" s="869"/>
      <c r="J65" s="869"/>
      <c r="K65" s="869"/>
      <c r="L65" s="869"/>
      <c r="M65" s="869"/>
      <c r="N65" s="870"/>
    </row>
    <row r="66" spans="1:14" ht="35.25" customHeight="1" x14ac:dyDescent="0.3">
      <c r="A66" s="871" t="s">
        <v>328</v>
      </c>
      <c r="B66" s="872"/>
      <c r="C66" s="872"/>
      <c r="D66" s="872"/>
      <c r="E66" s="872"/>
      <c r="F66" s="872"/>
      <c r="G66" s="872"/>
      <c r="H66" s="872"/>
      <c r="I66" s="872"/>
      <c r="J66" s="872"/>
      <c r="K66" s="872"/>
      <c r="L66" s="872"/>
      <c r="M66" s="872"/>
      <c r="N66" s="873"/>
    </row>
    <row r="67" spans="1:14" ht="39.75" customHeight="1" x14ac:dyDescent="0.3">
      <c r="A67" s="874" t="s">
        <v>1352</v>
      </c>
      <c r="B67" s="830"/>
      <c r="C67" s="874" t="s">
        <v>1353</v>
      </c>
      <c r="D67" s="830"/>
      <c r="E67" s="875" t="s">
        <v>1354</v>
      </c>
      <c r="F67" s="876"/>
      <c r="G67" s="876"/>
      <c r="H67" s="877"/>
      <c r="I67" s="878" t="s">
        <v>1355</v>
      </c>
      <c r="J67" s="879"/>
      <c r="K67" s="880" t="s">
        <v>104</v>
      </c>
      <c r="L67" s="881"/>
      <c r="M67" s="860" t="s">
        <v>331</v>
      </c>
      <c r="N67" s="862"/>
    </row>
    <row r="68" spans="1:14" ht="22.2" customHeight="1" x14ac:dyDescent="0.3">
      <c r="A68" s="882"/>
      <c r="B68" s="884"/>
      <c r="C68" s="882"/>
      <c r="D68" s="884"/>
      <c r="E68" s="882"/>
      <c r="F68" s="883"/>
      <c r="G68" s="883"/>
      <c r="H68" s="884"/>
      <c r="I68" s="836"/>
      <c r="J68" s="838"/>
      <c r="K68" s="880"/>
      <c r="L68" s="881"/>
      <c r="M68" s="860"/>
      <c r="N68" s="862"/>
    </row>
    <row r="69" spans="1:14" ht="18.600000000000001" customHeight="1" x14ac:dyDescent="0.3">
      <c r="A69" s="836"/>
      <c r="B69" s="838"/>
      <c r="C69" s="836"/>
      <c r="D69" s="838"/>
      <c r="E69" s="882"/>
      <c r="F69" s="883"/>
      <c r="G69" s="883"/>
      <c r="H69" s="884"/>
      <c r="I69" s="836"/>
      <c r="J69" s="838"/>
      <c r="K69" s="880"/>
      <c r="L69" s="881"/>
      <c r="M69" s="860"/>
      <c r="N69" s="862"/>
    </row>
    <row r="70" spans="1:14" ht="19.2" customHeight="1" x14ac:dyDescent="0.3">
      <c r="A70" s="836"/>
      <c r="B70" s="838"/>
      <c r="C70" s="836"/>
      <c r="D70" s="838"/>
      <c r="E70" s="836"/>
      <c r="F70" s="837"/>
      <c r="G70" s="837"/>
      <c r="H70" s="838"/>
      <c r="I70" s="836"/>
      <c r="J70" s="838"/>
      <c r="K70" s="880"/>
      <c r="L70" s="881"/>
      <c r="M70" s="860"/>
      <c r="N70" s="862"/>
    </row>
    <row r="71" spans="1:14" ht="27" customHeight="1" x14ac:dyDescent="0.3">
      <c r="A71" s="885"/>
      <c r="B71" s="885"/>
      <c r="C71" s="885"/>
      <c r="D71" s="885"/>
      <c r="E71" s="886"/>
      <c r="F71" s="887"/>
      <c r="G71" s="887"/>
      <c r="H71" s="888"/>
      <c r="I71" s="885"/>
      <c r="J71" s="885"/>
      <c r="K71" s="880"/>
      <c r="L71" s="881"/>
      <c r="M71" s="860"/>
      <c r="N71" s="862"/>
    </row>
    <row r="72" spans="1:14" ht="22.5" customHeight="1" x14ac:dyDescent="0.3">
      <c r="A72" s="886"/>
      <c r="B72" s="888"/>
      <c r="C72" s="886"/>
      <c r="D72" s="888"/>
      <c r="E72" s="886"/>
      <c r="F72" s="887"/>
      <c r="G72" s="887"/>
      <c r="H72" s="888"/>
      <c r="I72" s="885"/>
      <c r="J72" s="885"/>
      <c r="K72" s="880"/>
      <c r="L72" s="881"/>
      <c r="M72" s="860"/>
      <c r="N72" s="862"/>
    </row>
    <row r="73" spans="1:14" ht="20.100000000000001" customHeight="1" x14ac:dyDescent="0.3">
      <c r="A73" s="886"/>
      <c r="B73" s="888"/>
      <c r="C73" s="886"/>
      <c r="D73" s="888"/>
      <c r="E73" s="886"/>
      <c r="F73" s="887"/>
      <c r="G73" s="887"/>
      <c r="H73" s="888"/>
      <c r="I73" s="885"/>
      <c r="J73" s="885"/>
      <c r="K73" s="880"/>
      <c r="L73" s="881"/>
      <c r="M73" s="860"/>
      <c r="N73" s="862"/>
    </row>
    <row r="74" spans="1:14" ht="24" customHeight="1" x14ac:dyDescent="0.3">
      <c r="A74" s="886"/>
      <c r="B74" s="888"/>
      <c r="C74" s="886"/>
      <c r="D74" s="888"/>
      <c r="E74" s="886"/>
      <c r="F74" s="887"/>
      <c r="G74" s="887"/>
      <c r="H74" s="888"/>
      <c r="I74" s="889">
        <f>SUM(I68:J73)</f>
        <v>0</v>
      </c>
      <c r="J74" s="889"/>
      <c r="K74" s="880"/>
      <c r="L74" s="881"/>
      <c r="M74" s="860"/>
      <c r="N74" s="862"/>
    </row>
    <row r="75" spans="1:14" ht="32.700000000000003" customHeight="1" x14ac:dyDescent="0.3">
      <c r="A75" s="817" t="s">
        <v>330</v>
      </c>
      <c r="B75" s="818"/>
      <c r="C75" s="818"/>
      <c r="D75" s="818"/>
      <c r="E75" s="818"/>
      <c r="F75" s="818"/>
      <c r="G75" s="818"/>
      <c r="H75" s="818"/>
      <c r="I75" s="818"/>
      <c r="J75" s="818"/>
      <c r="K75" s="818"/>
      <c r="L75" s="818"/>
      <c r="M75" s="818"/>
      <c r="N75" s="819"/>
    </row>
    <row r="76" spans="1:14" ht="38.25" customHeight="1" x14ac:dyDescent="0.3">
      <c r="A76" s="874" t="s">
        <v>1352</v>
      </c>
      <c r="B76" s="830"/>
      <c r="C76" s="874" t="s">
        <v>1353</v>
      </c>
      <c r="D76" s="830"/>
      <c r="E76" s="874" t="s">
        <v>1356</v>
      </c>
      <c r="F76" s="830"/>
      <c r="G76" s="874" t="s">
        <v>1354</v>
      </c>
      <c r="H76" s="830"/>
      <c r="I76" s="878" t="s">
        <v>1355</v>
      </c>
      <c r="J76" s="879"/>
      <c r="K76" s="91" t="s">
        <v>1357</v>
      </c>
      <c r="L76" s="91" t="s">
        <v>1358</v>
      </c>
      <c r="M76" s="87" t="s">
        <v>1359</v>
      </c>
      <c r="N76" s="87" t="s">
        <v>331</v>
      </c>
    </row>
    <row r="77" spans="1:14" ht="19.5" customHeight="1" x14ac:dyDescent="0.3">
      <c r="A77" s="882"/>
      <c r="B77" s="884"/>
      <c r="C77" s="882"/>
      <c r="D77" s="884"/>
      <c r="E77" s="882"/>
      <c r="F77" s="884"/>
      <c r="G77" s="882"/>
      <c r="H77" s="884"/>
      <c r="I77" s="882"/>
      <c r="J77" s="884"/>
      <c r="K77" s="83"/>
      <c r="L77" s="83"/>
      <c r="M77" s="87"/>
      <c r="N77" s="87"/>
    </row>
    <row r="78" spans="1:14" ht="20.100000000000001" customHeight="1" x14ac:dyDescent="0.3">
      <c r="A78" s="836"/>
      <c r="B78" s="838"/>
      <c r="C78" s="836"/>
      <c r="D78" s="838"/>
      <c r="E78" s="882"/>
      <c r="F78" s="884"/>
      <c r="G78" s="882"/>
      <c r="H78" s="884"/>
      <c r="I78" s="836"/>
      <c r="J78" s="838"/>
      <c r="K78" s="82"/>
      <c r="L78" s="82"/>
      <c r="M78" s="87"/>
      <c r="N78" s="87"/>
    </row>
    <row r="79" spans="1:14" ht="21" customHeight="1" x14ac:dyDescent="0.3">
      <c r="A79" s="836"/>
      <c r="B79" s="838"/>
      <c r="C79" s="836"/>
      <c r="D79" s="838"/>
      <c r="E79" s="836"/>
      <c r="F79" s="838"/>
      <c r="G79" s="836"/>
      <c r="H79" s="838"/>
      <c r="I79" s="836"/>
      <c r="J79" s="838"/>
      <c r="K79" s="82"/>
      <c r="L79" s="82"/>
      <c r="M79" s="87"/>
      <c r="N79" s="87"/>
    </row>
    <row r="80" spans="1:14" ht="18" customHeight="1" x14ac:dyDescent="0.3">
      <c r="A80" s="885"/>
      <c r="B80" s="885"/>
      <c r="C80" s="885"/>
      <c r="D80" s="885"/>
      <c r="E80" s="886"/>
      <c r="F80" s="888"/>
      <c r="G80" s="885"/>
      <c r="H80" s="885"/>
      <c r="I80" s="885"/>
      <c r="J80" s="885"/>
      <c r="K80" s="74"/>
      <c r="L80" s="74"/>
      <c r="M80" s="87"/>
      <c r="N80" s="87"/>
    </row>
    <row r="81" spans="1:14" ht="29.7" customHeight="1" x14ac:dyDescent="0.3">
      <c r="A81" s="885"/>
      <c r="B81" s="885"/>
      <c r="C81" s="834"/>
      <c r="D81" s="835"/>
      <c r="E81" s="886"/>
      <c r="F81" s="888"/>
      <c r="G81" s="885"/>
      <c r="H81" s="885"/>
      <c r="I81" s="885"/>
      <c r="J81" s="885"/>
      <c r="K81" s="74"/>
      <c r="L81" s="74"/>
      <c r="M81" s="87"/>
      <c r="N81" s="87"/>
    </row>
    <row r="82" spans="1:14" ht="24.6" customHeight="1" x14ac:dyDescent="0.3">
      <c r="A82" s="885"/>
      <c r="B82" s="885"/>
      <c r="C82" s="834"/>
      <c r="D82" s="835"/>
      <c r="E82" s="886"/>
      <c r="F82" s="888"/>
      <c r="G82" s="885"/>
      <c r="H82" s="885"/>
      <c r="I82" s="885"/>
      <c r="J82" s="885"/>
      <c r="K82" s="74"/>
      <c r="L82" s="74"/>
      <c r="M82" s="87"/>
      <c r="N82" s="87"/>
    </row>
    <row r="83" spans="1:14" ht="27" customHeight="1" x14ac:dyDescent="0.3">
      <c r="A83" s="885"/>
      <c r="B83" s="885"/>
      <c r="C83" s="834"/>
      <c r="D83" s="835"/>
      <c r="E83" s="886"/>
      <c r="F83" s="888"/>
      <c r="G83" s="885"/>
      <c r="H83" s="885"/>
      <c r="I83" s="889">
        <f>SUM(I77:J82)</f>
        <v>0</v>
      </c>
      <c r="J83" s="889"/>
      <c r="K83" s="74"/>
      <c r="L83" s="74"/>
      <c r="M83" s="87"/>
      <c r="N83" s="87"/>
    </row>
    <row r="84" spans="1:14" ht="36" customHeight="1" x14ac:dyDescent="0.3">
      <c r="A84" s="817" t="s">
        <v>332</v>
      </c>
      <c r="B84" s="818"/>
      <c r="C84" s="818"/>
      <c r="D84" s="818"/>
      <c r="E84" s="818"/>
      <c r="F84" s="818"/>
      <c r="G84" s="818"/>
      <c r="H84" s="818"/>
      <c r="I84" s="818"/>
      <c r="J84" s="818"/>
      <c r="K84" s="818"/>
      <c r="L84" s="818"/>
      <c r="M84" s="818"/>
      <c r="N84" s="819"/>
    </row>
    <row r="85" spans="1:14" ht="32.25" customHeight="1" x14ac:dyDescent="0.3">
      <c r="A85" s="61" t="s">
        <v>333</v>
      </c>
      <c r="B85" s="890" t="s">
        <v>1352</v>
      </c>
      <c r="C85" s="890"/>
      <c r="D85" s="890" t="s">
        <v>1353</v>
      </c>
      <c r="E85" s="890"/>
      <c r="F85" s="890" t="s">
        <v>1354</v>
      </c>
      <c r="G85" s="890"/>
      <c r="H85" s="536" t="s">
        <v>1233</v>
      </c>
      <c r="I85" s="891" t="s">
        <v>1360</v>
      </c>
      <c r="J85" s="892"/>
      <c r="K85" s="893" t="s">
        <v>1361</v>
      </c>
      <c r="L85" s="893"/>
      <c r="M85" s="893" t="s">
        <v>97</v>
      </c>
      <c r="N85" s="893"/>
    </row>
    <row r="86" spans="1:14" ht="33.75" customHeight="1" x14ac:dyDescent="0.3">
      <c r="A86" s="61"/>
      <c r="B86" s="891"/>
      <c r="C86" s="892"/>
      <c r="D86" s="891"/>
      <c r="E86" s="892"/>
      <c r="F86" s="891"/>
      <c r="G86" s="892"/>
      <c r="H86" s="81"/>
      <c r="I86" s="882"/>
      <c r="J86" s="884"/>
      <c r="K86" s="882"/>
      <c r="L86" s="884"/>
      <c r="M86" s="860"/>
      <c r="N86" s="862"/>
    </row>
    <row r="87" spans="1:14" ht="25.5" customHeight="1" x14ac:dyDescent="0.3">
      <c r="A87" s="84"/>
      <c r="B87" s="894"/>
      <c r="C87" s="894"/>
      <c r="D87" s="894"/>
      <c r="E87" s="894"/>
      <c r="F87" s="894"/>
      <c r="G87" s="894"/>
      <c r="H87" s="70"/>
      <c r="I87" s="895"/>
      <c r="J87" s="896"/>
      <c r="K87" s="895"/>
      <c r="L87" s="896"/>
      <c r="M87" s="860"/>
      <c r="N87" s="862"/>
    </row>
    <row r="88" spans="1:14" ht="20.100000000000001" customHeight="1" x14ac:dyDescent="0.3">
      <c r="A88" s="84"/>
      <c r="B88" s="894" t="s">
        <v>20</v>
      </c>
      <c r="C88" s="894"/>
      <c r="D88" s="894"/>
      <c r="E88" s="894"/>
      <c r="F88" s="894"/>
      <c r="G88" s="894"/>
      <c r="H88" s="574">
        <f>SUM(H86:H87)</f>
        <v>0</v>
      </c>
      <c r="I88" s="895"/>
      <c r="J88" s="896"/>
      <c r="K88" s="895"/>
      <c r="L88" s="896"/>
      <c r="M88" s="860"/>
      <c r="N88" s="862"/>
    </row>
    <row r="89" spans="1:14" ht="44.25" customHeight="1" x14ac:dyDescent="0.3">
      <c r="A89" s="897" t="s">
        <v>336</v>
      </c>
      <c r="B89" s="898"/>
      <c r="C89" s="898"/>
      <c r="D89" s="898"/>
      <c r="E89" s="898"/>
      <c r="F89" s="898"/>
      <c r="G89" s="898"/>
      <c r="H89" s="898"/>
      <c r="I89" s="898"/>
      <c r="J89" s="898"/>
      <c r="K89" s="898"/>
      <c r="L89" s="898"/>
      <c r="M89" s="898"/>
      <c r="N89" s="899"/>
    </row>
    <row r="90" spans="1:14" s="85" customFormat="1" ht="33.75" customHeight="1" x14ac:dyDescent="0.3">
      <c r="A90" s="61" t="s">
        <v>333</v>
      </c>
      <c r="B90" s="890" t="s">
        <v>1352</v>
      </c>
      <c r="C90" s="890"/>
      <c r="D90" s="890" t="s">
        <v>1353</v>
      </c>
      <c r="E90" s="890"/>
      <c r="F90" s="890" t="s">
        <v>1354</v>
      </c>
      <c r="G90" s="890"/>
      <c r="H90" s="536" t="s">
        <v>1233</v>
      </c>
      <c r="I90" s="891" t="s">
        <v>1360</v>
      </c>
      <c r="J90" s="892"/>
      <c r="K90" s="893" t="s">
        <v>1361</v>
      </c>
      <c r="L90" s="893"/>
      <c r="M90" s="854" t="s">
        <v>97</v>
      </c>
      <c r="N90" s="854"/>
    </row>
    <row r="91" spans="1:14" ht="15.6" hidden="1" customHeight="1" x14ac:dyDescent="0.3">
      <c r="A91" s="537"/>
      <c r="B91" s="538"/>
      <c r="C91" s="539"/>
      <c r="D91" s="538"/>
      <c r="E91" s="539"/>
      <c r="F91" s="538"/>
      <c r="G91" s="539"/>
      <c r="H91" s="81" t="s">
        <v>334</v>
      </c>
      <c r="I91" s="81" t="s">
        <v>338</v>
      </c>
      <c r="J91" s="81"/>
      <c r="K91" s="81" t="s">
        <v>335</v>
      </c>
      <c r="L91" s="81"/>
      <c r="M91" s="87"/>
      <c r="N91" s="87"/>
    </row>
    <row r="92" spans="1:14" ht="45.75" customHeight="1" x14ac:dyDescent="0.3">
      <c r="A92" s="540"/>
      <c r="B92" s="900"/>
      <c r="C92" s="901"/>
      <c r="D92" s="900"/>
      <c r="E92" s="901"/>
      <c r="F92" s="900"/>
      <c r="G92" s="901"/>
      <c r="H92" s="81"/>
      <c r="I92" s="882"/>
      <c r="J92" s="884"/>
      <c r="K92" s="830"/>
      <c r="L92" s="830"/>
      <c r="M92" s="854"/>
      <c r="N92" s="854"/>
    </row>
    <row r="93" spans="1:14" ht="36" customHeight="1" x14ac:dyDescent="0.3">
      <c r="A93" s="86"/>
      <c r="B93" s="894"/>
      <c r="C93" s="894"/>
      <c r="D93" s="895"/>
      <c r="E93" s="896"/>
      <c r="F93" s="894"/>
      <c r="G93" s="894"/>
      <c r="H93" s="87"/>
      <c r="I93" s="860"/>
      <c r="J93" s="862"/>
      <c r="K93" s="854"/>
      <c r="L93" s="854"/>
      <c r="M93" s="854"/>
      <c r="N93" s="854"/>
    </row>
    <row r="94" spans="1:14" ht="33" customHeight="1" x14ac:dyDescent="0.3">
      <c r="A94" s="86"/>
      <c r="B94" s="894"/>
      <c r="C94" s="894"/>
      <c r="D94" s="895"/>
      <c r="E94" s="896"/>
      <c r="F94" s="894"/>
      <c r="G94" s="894"/>
      <c r="H94" s="81"/>
      <c r="I94" s="882"/>
      <c r="J94" s="884"/>
      <c r="K94" s="830"/>
      <c r="L94" s="830"/>
      <c r="M94" s="854"/>
      <c r="N94" s="854"/>
    </row>
    <row r="95" spans="1:14" ht="33" customHeight="1" x14ac:dyDescent="0.3">
      <c r="A95" s="86"/>
      <c r="B95" s="894" t="s">
        <v>20</v>
      </c>
      <c r="C95" s="894"/>
      <c r="D95" s="895"/>
      <c r="E95" s="896"/>
      <c r="F95" s="894"/>
      <c r="G95" s="894"/>
      <c r="H95" s="573">
        <f>SUM(H92:H94)</f>
        <v>0</v>
      </c>
      <c r="I95" s="882"/>
      <c r="J95" s="884"/>
      <c r="K95" s="830"/>
      <c r="L95" s="830"/>
      <c r="M95" s="854"/>
      <c r="N95" s="854"/>
    </row>
    <row r="96" spans="1:14" ht="36" customHeight="1" x14ac:dyDescent="0.3">
      <c r="A96" s="817" t="s">
        <v>339</v>
      </c>
      <c r="B96" s="818"/>
      <c r="C96" s="818"/>
      <c r="D96" s="818"/>
      <c r="E96" s="818"/>
      <c r="F96" s="818"/>
      <c r="G96" s="818"/>
      <c r="H96" s="818"/>
      <c r="I96" s="818"/>
      <c r="J96" s="818"/>
      <c r="K96" s="818"/>
      <c r="L96" s="818"/>
      <c r="M96" s="818"/>
      <c r="N96" s="819"/>
    </row>
    <row r="97" spans="1:14" ht="79.2" customHeight="1" x14ac:dyDescent="0.3">
      <c r="A97" s="81" t="s">
        <v>340</v>
      </c>
      <c r="B97" s="902" t="s">
        <v>1362</v>
      </c>
      <c r="C97" s="902"/>
      <c r="D97" s="81" t="s">
        <v>1359</v>
      </c>
      <c r="E97" s="81" t="s">
        <v>1233</v>
      </c>
      <c r="F97" s="81" t="s">
        <v>1363</v>
      </c>
      <c r="G97" s="81" t="s">
        <v>1364</v>
      </c>
      <c r="H97" s="882" t="s">
        <v>1365</v>
      </c>
      <c r="I97" s="884"/>
      <c r="J97" s="903" t="s">
        <v>1366</v>
      </c>
      <c r="K97" s="904"/>
      <c r="L97" s="905"/>
      <c r="M97" s="830" t="s">
        <v>97</v>
      </c>
      <c r="N97" s="830"/>
    </row>
    <row r="98" spans="1:14" ht="18.600000000000001" customHeight="1" x14ac:dyDescent="0.3">
      <c r="A98" s="84"/>
      <c r="B98" s="902"/>
      <c r="C98" s="902"/>
      <c r="D98" s="70"/>
      <c r="E98" s="70"/>
      <c r="F98" s="70"/>
      <c r="G98" s="70"/>
      <c r="H98" s="895"/>
      <c r="I98" s="896"/>
      <c r="J98" s="894"/>
      <c r="K98" s="894"/>
      <c r="L98" s="894"/>
      <c r="M98" s="854"/>
      <c r="N98" s="854"/>
    </row>
    <row r="99" spans="1:14" ht="15.6" x14ac:dyDescent="0.3">
      <c r="A99" s="84"/>
      <c r="B99" s="882"/>
      <c r="C99" s="884"/>
      <c r="D99" s="70"/>
      <c r="E99" s="70"/>
      <c r="F99" s="70"/>
      <c r="G99" s="70"/>
      <c r="H99" s="895"/>
      <c r="I99" s="896"/>
      <c r="J99" s="894"/>
      <c r="K99" s="894"/>
      <c r="L99" s="894"/>
      <c r="M99" s="854"/>
      <c r="N99" s="854"/>
    </row>
    <row r="100" spans="1:14" ht="15.6" x14ac:dyDescent="0.3">
      <c r="A100" s="84"/>
      <c r="B100" s="902"/>
      <c r="C100" s="902"/>
      <c r="D100" s="84"/>
      <c r="E100" s="84">
        <f>SUM(E98:E99)</f>
        <v>0</v>
      </c>
      <c r="F100" s="84"/>
      <c r="G100" s="70"/>
      <c r="H100" s="909">
        <f>SUM(H98:I99)</f>
        <v>0</v>
      </c>
      <c r="I100" s="910"/>
      <c r="J100" s="894"/>
      <c r="K100" s="894"/>
      <c r="L100" s="894"/>
      <c r="M100" s="854"/>
      <c r="N100" s="854"/>
    </row>
    <row r="101" spans="1:14" ht="38.25" customHeight="1" x14ac:dyDescent="0.3">
      <c r="A101" s="897" t="s">
        <v>342</v>
      </c>
      <c r="B101" s="898"/>
      <c r="C101" s="898"/>
      <c r="D101" s="898"/>
      <c r="E101" s="898"/>
      <c r="F101" s="898"/>
      <c r="G101" s="898"/>
      <c r="H101" s="898"/>
      <c r="I101" s="898"/>
      <c r="J101" s="898"/>
      <c r="K101" s="898"/>
      <c r="L101" s="898"/>
      <c r="M101" s="898"/>
      <c r="N101" s="899"/>
    </row>
    <row r="102" spans="1:14" ht="15.6" customHeight="1" x14ac:dyDescent="0.3">
      <c r="A102" s="88"/>
      <c r="B102" s="830" t="s">
        <v>343</v>
      </c>
      <c r="C102" s="830"/>
      <c r="D102" s="830"/>
      <c r="E102" s="830" t="s">
        <v>344</v>
      </c>
      <c r="F102" s="830"/>
      <c r="G102" s="830"/>
      <c r="H102" s="830"/>
      <c r="I102" s="830"/>
      <c r="J102" s="830"/>
      <c r="K102" s="906" t="s">
        <v>345</v>
      </c>
      <c r="L102" s="907"/>
      <c r="M102" s="907"/>
      <c r="N102" s="908"/>
    </row>
    <row r="103" spans="1:14" ht="159" customHeight="1" x14ac:dyDescent="0.3">
      <c r="A103" s="89" t="s">
        <v>340</v>
      </c>
      <c r="B103" s="90" t="s">
        <v>334</v>
      </c>
      <c r="C103" s="91" t="s">
        <v>346</v>
      </c>
      <c r="D103" s="90" t="s">
        <v>341</v>
      </c>
      <c r="E103" s="81" t="s">
        <v>347</v>
      </c>
      <c r="F103" s="81" t="s">
        <v>337</v>
      </c>
      <c r="G103" s="91" t="s">
        <v>348</v>
      </c>
      <c r="H103" s="81" t="s">
        <v>349</v>
      </c>
      <c r="I103" s="81" t="s">
        <v>350</v>
      </c>
      <c r="J103" s="81" t="s">
        <v>351</v>
      </c>
      <c r="K103" s="830" t="s">
        <v>352</v>
      </c>
      <c r="L103" s="830"/>
      <c r="M103" s="830" t="s">
        <v>353</v>
      </c>
      <c r="N103" s="830"/>
    </row>
    <row r="104" spans="1:14" ht="15" customHeight="1" x14ac:dyDescent="0.3">
      <c r="A104" s="89"/>
      <c r="B104" s="90"/>
      <c r="C104" s="81"/>
      <c r="D104" s="90"/>
      <c r="E104" s="81"/>
      <c r="F104" s="81"/>
      <c r="G104" s="91"/>
      <c r="H104" s="81"/>
      <c r="I104" s="81"/>
      <c r="J104" s="81"/>
      <c r="K104" s="830"/>
      <c r="L104" s="830"/>
      <c r="M104" s="854"/>
      <c r="N104" s="854"/>
    </row>
    <row r="105" spans="1:14" ht="15.6" x14ac:dyDescent="0.3">
      <c r="A105" s="89"/>
      <c r="B105" s="90"/>
      <c r="C105" s="81"/>
      <c r="D105" s="90"/>
      <c r="E105" s="81"/>
      <c r="F105" s="81"/>
      <c r="G105" s="91"/>
      <c r="H105" s="81"/>
      <c r="I105" s="81"/>
      <c r="J105" s="81"/>
      <c r="K105" s="830"/>
      <c r="L105" s="830"/>
      <c r="M105" s="854"/>
      <c r="N105" s="854"/>
    </row>
    <row r="106" spans="1:14" ht="16.5" customHeight="1" x14ac:dyDescent="0.3">
      <c r="A106" s="89"/>
      <c r="B106" s="90"/>
      <c r="C106" s="81"/>
      <c r="D106" s="90"/>
      <c r="E106" s="81"/>
      <c r="F106" s="92">
        <f>SUM(F104:F105)</f>
        <v>0</v>
      </c>
      <c r="G106" s="91"/>
      <c r="H106" s="81"/>
      <c r="I106" s="81"/>
      <c r="J106" s="81"/>
      <c r="K106" s="830"/>
      <c r="L106" s="830"/>
      <c r="M106" s="854"/>
      <c r="N106" s="854"/>
    </row>
    <row r="107" spans="1:14" ht="31.5" customHeight="1" x14ac:dyDescent="0.3">
      <c r="A107" s="897" t="s">
        <v>354</v>
      </c>
      <c r="B107" s="898"/>
      <c r="C107" s="898"/>
      <c r="D107" s="898"/>
      <c r="E107" s="898"/>
      <c r="F107" s="898"/>
      <c r="G107" s="898"/>
      <c r="H107" s="898"/>
      <c r="I107" s="898"/>
      <c r="J107" s="898"/>
      <c r="K107" s="898"/>
      <c r="L107" s="898"/>
      <c r="M107" s="898"/>
      <c r="N107" s="899"/>
    </row>
    <row r="108" spans="1:14" ht="26.25" customHeight="1" x14ac:dyDescent="0.3">
      <c r="A108" s="84"/>
      <c r="B108" s="830" t="s">
        <v>343</v>
      </c>
      <c r="C108" s="830"/>
      <c r="D108" s="830"/>
      <c r="E108" s="911" t="s">
        <v>344</v>
      </c>
      <c r="F108" s="828"/>
      <c r="G108" s="828"/>
      <c r="H108" s="828"/>
      <c r="I108" s="828"/>
      <c r="J108" s="828"/>
      <c r="K108" s="828"/>
      <c r="L108" s="828"/>
      <c r="M108" s="828"/>
      <c r="N108" s="912"/>
    </row>
    <row r="109" spans="1:14" ht="97.2" customHeight="1" x14ac:dyDescent="0.3">
      <c r="A109" s="71" t="s">
        <v>340</v>
      </c>
      <c r="B109" s="91" t="s">
        <v>1367</v>
      </c>
      <c r="C109" s="91" t="s">
        <v>346</v>
      </c>
      <c r="D109" s="81" t="s">
        <v>341</v>
      </c>
      <c r="E109" s="91" t="s">
        <v>1233</v>
      </c>
      <c r="F109" s="541" t="s">
        <v>1368</v>
      </c>
      <c r="G109" s="857" t="s">
        <v>355</v>
      </c>
      <c r="H109" s="858"/>
      <c r="I109" s="858"/>
      <c r="J109" s="859"/>
      <c r="K109" s="81" t="s">
        <v>356</v>
      </c>
      <c r="L109" s="81" t="s">
        <v>351</v>
      </c>
      <c r="M109" s="830" t="s">
        <v>1369</v>
      </c>
      <c r="N109" s="830"/>
    </row>
    <row r="110" spans="1:14" ht="18.600000000000001" customHeight="1" x14ac:dyDescent="0.3">
      <c r="A110" s="71"/>
      <c r="B110" s="91"/>
      <c r="C110" s="81"/>
      <c r="D110" s="81"/>
      <c r="E110" s="81"/>
      <c r="F110" s="90"/>
      <c r="G110" s="857"/>
      <c r="H110" s="858"/>
      <c r="I110" s="858"/>
      <c r="J110" s="859"/>
      <c r="K110" s="87"/>
      <c r="L110" s="87"/>
      <c r="M110" s="854"/>
      <c r="N110" s="854"/>
    </row>
    <row r="111" spans="1:14" ht="15.6" x14ac:dyDescent="0.3">
      <c r="A111" s="71"/>
      <c r="B111" s="91"/>
      <c r="C111" s="81"/>
      <c r="D111" s="81"/>
      <c r="E111" s="81"/>
      <c r="F111" s="90"/>
      <c r="G111" s="857"/>
      <c r="H111" s="858"/>
      <c r="I111" s="858"/>
      <c r="J111" s="859"/>
      <c r="K111" s="87"/>
      <c r="L111" s="87"/>
      <c r="M111" s="854"/>
      <c r="N111" s="854"/>
    </row>
    <row r="112" spans="1:14" ht="24.6" customHeight="1" x14ac:dyDescent="0.3">
      <c r="A112" s="71"/>
      <c r="B112" s="91"/>
      <c r="C112" s="81"/>
      <c r="D112" s="81"/>
      <c r="E112" s="81"/>
      <c r="F112" s="93">
        <f>SUM(F110:F111)</f>
        <v>0</v>
      </c>
      <c r="G112" s="857"/>
      <c r="H112" s="858"/>
      <c r="I112" s="858"/>
      <c r="J112" s="859"/>
      <c r="K112" s="87"/>
      <c r="L112" s="87"/>
      <c r="M112" s="854"/>
      <c r="N112" s="854"/>
    </row>
    <row r="113" spans="1:14" ht="33" customHeight="1" x14ac:dyDescent="0.3">
      <c r="A113" s="913" t="s">
        <v>357</v>
      </c>
      <c r="B113" s="914"/>
      <c r="C113" s="914"/>
      <c r="D113" s="914"/>
      <c r="E113" s="914"/>
      <c r="F113" s="914"/>
      <c r="G113" s="914"/>
      <c r="H113" s="914"/>
      <c r="I113" s="914"/>
      <c r="J113" s="914"/>
      <c r="K113" s="914"/>
      <c r="L113" s="914"/>
      <c r="M113" s="914"/>
      <c r="N113" s="915"/>
    </row>
    <row r="114" spans="1:14" ht="71.7" customHeight="1" x14ac:dyDescent="0.3">
      <c r="A114" s="830" t="s">
        <v>358</v>
      </c>
      <c r="B114" s="830"/>
      <c r="C114" s="81" t="s">
        <v>359</v>
      </c>
      <c r="D114" s="72" t="s">
        <v>329</v>
      </c>
      <c r="E114" s="882" t="s">
        <v>360</v>
      </c>
      <c r="F114" s="883"/>
      <c r="G114" s="884"/>
      <c r="H114" s="830" t="s">
        <v>361</v>
      </c>
      <c r="I114" s="830"/>
      <c r="J114" s="830"/>
      <c r="K114" s="830" t="s">
        <v>362</v>
      </c>
      <c r="L114" s="830"/>
      <c r="M114" s="830" t="s">
        <v>363</v>
      </c>
      <c r="N114" s="830"/>
    </row>
    <row r="115" spans="1:14" ht="15.6" x14ac:dyDescent="0.3">
      <c r="A115" s="886">
        <v>-1</v>
      </c>
      <c r="B115" s="887"/>
      <c r="C115" s="94">
        <v>-2</v>
      </c>
      <c r="D115" s="95">
        <v>-3</v>
      </c>
      <c r="E115" s="916">
        <v>-4</v>
      </c>
      <c r="F115" s="887"/>
      <c r="G115" s="888"/>
      <c r="H115" s="885">
        <v>-7</v>
      </c>
      <c r="I115" s="885"/>
      <c r="J115" s="885"/>
      <c r="K115" s="854"/>
      <c r="L115" s="854"/>
      <c r="M115" s="854"/>
      <c r="N115" s="854"/>
    </row>
    <row r="116" spans="1:14" ht="15.6" x14ac:dyDescent="0.3">
      <c r="A116" s="885"/>
      <c r="B116" s="885"/>
      <c r="C116" s="73"/>
      <c r="D116" s="73"/>
      <c r="E116" s="886"/>
      <c r="F116" s="887"/>
      <c r="G116" s="888"/>
      <c r="H116" s="885"/>
      <c r="I116" s="885"/>
      <c r="J116" s="885"/>
      <c r="K116" s="854"/>
      <c r="L116" s="854"/>
      <c r="M116" s="854"/>
      <c r="N116" s="854"/>
    </row>
    <row r="117" spans="1:14" ht="15.6" x14ac:dyDescent="0.3">
      <c r="A117" s="885"/>
      <c r="B117" s="885"/>
      <c r="C117" s="73"/>
      <c r="D117" s="73"/>
      <c r="E117" s="886"/>
      <c r="F117" s="887"/>
      <c r="G117" s="888"/>
      <c r="H117" s="885"/>
      <c r="I117" s="885"/>
      <c r="J117" s="885"/>
      <c r="K117" s="854"/>
      <c r="L117" s="854"/>
      <c r="M117" s="854"/>
      <c r="N117" s="854"/>
    </row>
    <row r="118" spans="1:14" ht="15.6" customHeight="1" x14ac:dyDescent="0.3">
      <c r="A118" s="897" t="s">
        <v>364</v>
      </c>
      <c r="B118" s="898"/>
      <c r="C118" s="898"/>
      <c r="D118" s="898"/>
      <c r="E118" s="898"/>
      <c r="F118" s="898"/>
      <c r="G118" s="898"/>
      <c r="H118" s="898"/>
      <c r="I118" s="898"/>
      <c r="J118" s="898"/>
      <c r="K118" s="898"/>
      <c r="L118" s="898"/>
      <c r="M118" s="898"/>
      <c r="N118" s="899"/>
    </row>
    <row r="119" spans="1:14" ht="37.950000000000003" customHeight="1" x14ac:dyDescent="0.3">
      <c r="A119" s="906" t="s">
        <v>365</v>
      </c>
      <c r="B119" s="907"/>
      <c r="C119" s="907"/>
      <c r="D119" s="908"/>
      <c r="E119" s="882" t="s">
        <v>366</v>
      </c>
      <c r="F119" s="884"/>
      <c r="G119" s="91" t="s">
        <v>1370</v>
      </c>
      <c r="H119" s="875" t="s">
        <v>1371</v>
      </c>
      <c r="I119" s="877"/>
      <c r="J119" s="875" t="s">
        <v>1372</v>
      </c>
      <c r="K119" s="883"/>
      <c r="L119" s="884"/>
      <c r="M119" s="860" t="s">
        <v>1373</v>
      </c>
      <c r="N119" s="862"/>
    </row>
    <row r="120" spans="1:14" ht="15.6" x14ac:dyDescent="0.3">
      <c r="A120" s="886">
        <v>-1</v>
      </c>
      <c r="B120" s="887"/>
      <c r="C120" s="887"/>
      <c r="D120" s="887"/>
      <c r="E120" s="885">
        <v>-2</v>
      </c>
      <c r="F120" s="885"/>
      <c r="G120" s="74">
        <v>-3</v>
      </c>
      <c r="H120" s="885">
        <v>-4</v>
      </c>
      <c r="I120" s="885"/>
      <c r="J120" s="885">
        <v>-5</v>
      </c>
      <c r="K120" s="885"/>
      <c r="L120" s="885"/>
      <c r="M120" s="854"/>
      <c r="N120" s="854"/>
    </row>
    <row r="121" spans="1:14" ht="15.6" x14ac:dyDescent="0.3">
      <c r="A121" s="886"/>
      <c r="B121" s="887"/>
      <c r="C121" s="887"/>
      <c r="D121" s="887"/>
      <c r="E121" s="885"/>
      <c r="F121" s="885"/>
      <c r="G121" s="74"/>
      <c r="H121" s="885"/>
      <c r="I121" s="885"/>
      <c r="J121" s="885"/>
      <c r="K121" s="885"/>
      <c r="L121" s="885"/>
      <c r="M121" s="854"/>
      <c r="N121" s="854"/>
    </row>
    <row r="122" spans="1:14" ht="15.6" x14ac:dyDescent="0.3">
      <c r="A122" s="886"/>
      <c r="B122" s="887"/>
      <c r="C122" s="887"/>
      <c r="D122" s="887"/>
      <c r="E122" s="885"/>
      <c r="F122" s="885"/>
      <c r="G122" s="74"/>
      <c r="H122" s="885"/>
      <c r="I122" s="885"/>
      <c r="J122" s="885"/>
      <c r="K122" s="885"/>
      <c r="L122" s="885"/>
      <c r="M122" s="854"/>
      <c r="N122" s="854"/>
    </row>
    <row r="123" spans="1:14" ht="15.6" x14ac:dyDescent="0.3">
      <c r="A123" s="886"/>
      <c r="B123" s="887"/>
      <c r="C123" s="887"/>
      <c r="D123" s="887"/>
      <c r="E123" s="885"/>
      <c r="F123" s="885"/>
      <c r="G123" s="74"/>
      <c r="H123" s="885"/>
      <c r="I123" s="885"/>
      <c r="J123" s="885"/>
      <c r="K123" s="885"/>
      <c r="L123" s="885"/>
      <c r="M123" s="854"/>
      <c r="N123" s="854"/>
    </row>
    <row r="124" spans="1:14" ht="15.6" customHeight="1" x14ac:dyDescent="0.3">
      <c r="A124" s="868" t="s">
        <v>367</v>
      </c>
      <c r="B124" s="869"/>
      <c r="C124" s="869"/>
      <c r="D124" s="869"/>
      <c r="E124" s="869"/>
      <c r="F124" s="869"/>
      <c r="G124" s="869"/>
      <c r="H124" s="869"/>
      <c r="I124" s="869"/>
      <c r="J124" s="869"/>
      <c r="K124" s="869"/>
      <c r="L124" s="869"/>
      <c r="M124" s="869"/>
      <c r="N124" s="870"/>
    </row>
    <row r="125" spans="1:14" ht="64.5" customHeight="1" x14ac:dyDescent="0.3">
      <c r="A125" s="906" t="s">
        <v>365</v>
      </c>
      <c r="B125" s="907"/>
      <c r="C125" s="907"/>
      <c r="D125" s="908"/>
      <c r="E125" s="882" t="s">
        <v>366</v>
      </c>
      <c r="F125" s="884"/>
      <c r="G125" s="91" t="s">
        <v>1370</v>
      </c>
      <c r="H125" s="875" t="s">
        <v>1374</v>
      </c>
      <c r="I125" s="877"/>
      <c r="J125" s="875" t="s">
        <v>1375</v>
      </c>
      <c r="K125" s="883"/>
      <c r="L125" s="884"/>
      <c r="M125" s="854" t="s">
        <v>1353</v>
      </c>
      <c r="N125" s="854"/>
    </row>
    <row r="126" spans="1:14" ht="15.6" x14ac:dyDescent="0.3">
      <c r="A126" s="886">
        <v>-1</v>
      </c>
      <c r="B126" s="887"/>
      <c r="C126" s="887"/>
      <c r="D126" s="887"/>
      <c r="E126" s="885">
        <v>-2</v>
      </c>
      <c r="F126" s="885"/>
      <c r="G126" s="74">
        <v>-3</v>
      </c>
      <c r="H126" s="885">
        <v>-4</v>
      </c>
      <c r="I126" s="885"/>
      <c r="J126" s="885">
        <v>-5</v>
      </c>
      <c r="K126" s="885"/>
      <c r="L126" s="885"/>
      <c r="M126" s="854"/>
      <c r="N126" s="854"/>
    </row>
    <row r="127" spans="1:14" ht="15.6" x14ac:dyDescent="0.3">
      <c r="A127" s="886"/>
      <c r="B127" s="887"/>
      <c r="C127" s="887"/>
      <c r="D127" s="887"/>
      <c r="E127" s="885"/>
      <c r="F127" s="885"/>
      <c r="G127" s="74"/>
      <c r="H127" s="885"/>
      <c r="I127" s="885"/>
      <c r="J127" s="885"/>
      <c r="K127" s="885"/>
      <c r="L127" s="885"/>
      <c r="M127" s="854"/>
      <c r="N127" s="854"/>
    </row>
    <row r="128" spans="1:14" ht="15.6" x14ac:dyDescent="0.3">
      <c r="A128" s="886"/>
      <c r="B128" s="887"/>
      <c r="C128" s="887"/>
      <c r="D128" s="887"/>
      <c r="E128" s="885"/>
      <c r="F128" s="885"/>
      <c r="G128" s="74"/>
      <c r="H128" s="885"/>
      <c r="I128" s="885"/>
      <c r="J128" s="885"/>
      <c r="K128" s="885"/>
      <c r="L128" s="885"/>
      <c r="M128" s="854"/>
      <c r="N128" s="854"/>
    </row>
    <row r="129" spans="1:14" ht="15.6" x14ac:dyDescent="0.3">
      <c r="A129" s="886"/>
      <c r="B129" s="887"/>
      <c r="C129" s="887"/>
      <c r="D129" s="887"/>
      <c r="E129" s="885"/>
      <c r="F129" s="885"/>
      <c r="G129" s="74"/>
      <c r="H129" s="885"/>
      <c r="I129" s="885"/>
      <c r="J129" s="885"/>
      <c r="K129" s="885"/>
      <c r="L129" s="885"/>
      <c r="M129" s="854"/>
      <c r="N129" s="854"/>
    </row>
  </sheetData>
  <mergeCells count="373">
    <mergeCell ref="A129:D129"/>
    <mergeCell ref="E129:F129"/>
    <mergeCell ref="H129:I129"/>
    <mergeCell ref="J129:L129"/>
    <mergeCell ref="M129:N129"/>
    <mergeCell ref="A127:D127"/>
    <mergeCell ref="E127:F127"/>
    <mergeCell ref="H127:I127"/>
    <mergeCell ref="J127:L127"/>
    <mergeCell ref="M127:N127"/>
    <mergeCell ref="A128:D128"/>
    <mergeCell ref="E128:F128"/>
    <mergeCell ref="H128:I128"/>
    <mergeCell ref="J128:L128"/>
    <mergeCell ref="M128:N128"/>
    <mergeCell ref="A125:D125"/>
    <mergeCell ref="E125:F125"/>
    <mergeCell ref="H125:I125"/>
    <mergeCell ref="J125:L125"/>
    <mergeCell ref="M125:N125"/>
    <mergeCell ref="A126:D126"/>
    <mergeCell ref="E126:F126"/>
    <mergeCell ref="H126:I126"/>
    <mergeCell ref="J126:L126"/>
    <mergeCell ref="M126:N126"/>
    <mergeCell ref="A123:D123"/>
    <mergeCell ref="E123:F123"/>
    <mergeCell ref="H123:I123"/>
    <mergeCell ref="J123:L123"/>
    <mergeCell ref="M123:N123"/>
    <mergeCell ref="A124:N124"/>
    <mergeCell ref="A121:D121"/>
    <mergeCell ref="E121:F121"/>
    <mergeCell ref="H121:I121"/>
    <mergeCell ref="J121:L121"/>
    <mergeCell ref="M121:N121"/>
    <mergeCell ref="A122:D122"/>
    <mergeCell ref="E122:F122"/>
    <mergeCell ref="H122:I122"/>
    <mergeCell ref="J122:L122"/>
    <mergeCell ref="M122:N122"/>
    <mergeCell ref="A119:D119"/>
    <mergeCell ref="E119:F119"/>
    <mergeCell ref="H119:I119"/>
    <mergeCell ref="J119:L119"/>
    <mergeCell ref="M119:N119"/>
    <mergeCell ref="A120:D120"/>
    <mergeCell ref="E120:F120"/>
    <mergeCell ref="H120:I120"/>
    <mergeCell ref="J120:L120"/>
    <mergeCell ref="M120:N120"/>
    <mergeCell ref="A117:B117"/>
    <mergeCell ref="E117:G117"/>
    <mergeCell ref="H117:J117"/>
    <mergeCell ref="K117:L117"/>
    <mergeCell ref="M117:N117"/>
    <mergeCell ref="A118:N118"/>
    <mergeCell ref="A115:B115"/>
    <mergeCell ref="E115:G115"/>
    <mergeCell ref="H115:J115"/>
    <mergeCell ref="K115:L115"/>
    <mergeCell ref="M115:N115"/>
    <mergeCell ref="A116:B116"/>
    <mergeCell ref="E116:G116"/>
    <mergeCell ref="H116:J116"/>
    <mergeCell ref="K116:L116"/>
    <mergeCell ref="M116:N116"/>
    <mergeCell ref="G111:J111"/>
    <mergeCell ref="M111:N111"/>
    <mergeCell ref="G112:J112"/>
    <mergeCell ref="M112:N112"/>
    <mergeCell ref="A113:N113"/>
    <mergeCell ref="A114:B114"/>
    <mergeCell ref="E114:G114"/>
    <mergeCell ref="H114:J114"/>
    <mergeCell ref="K114:L114"/>
    <mergeCell ref="M114:N114"/>
    <mergeCell ref="A107:N107"/>
    <mergeCell ref="B108:D108"/>
    <mergeCell ref="E108:N108"/>
    <mergeCell ref="G109:J109"/>
    <mergeCell ref="M109:N109"/>
    <mergeCell ref="G110:J110"/>
    <mergeCell ref="M110:N110"/>
    <mergeCell ref="K104:L104"/>
    <mergeCell ref="M104:N104"/>
    <mergeCell ref="K105:L105"/>
    <mergeCell ref="M105:N105"/>
    <mergeCell ref="K106:L106"/>
    <mergeCell ref="M106:N106"/>
    <mergeCell ref="A101:N101"/>
    <mergeCell ref="B102:D102"/>
    <mergeCell ref="E102:J102"/>
    <mergeCell ref="K102:N102"/>
    <mergeCell ref="K103:L103"/>
    <mergeCell ref="M103:N103"/>
    <mergeCell ref="B99:C99"/>
    <mergeCell ref="H99:I99"/>
    <mergeCell ref="J99:L99"/>
    <mergeCell ref="M99:N99"/>
    <mergeCell ref="B100:C100"/>
    <mergeCell ref="H100:I100"/>
    <mergeCell ref="J100:L100"/>
    <mergeCell ref="M100:N100"/>
    <mergeCell ref="A96:N96"/>
    <mergeCell ref="B97:C97"/>
    <mergeCell ref="H97:I97"/>
    <mergeCell ref="J97:L97"/>
    <mergeCell ref="M97:N97"/>
    <mergeCell ref="B98:C98"/>
    <mergeCell ref="H98:I98"/>
    <mergeCell ref="J98:L98"/>
    <mergeCell ref="M98:N98"/>
    <mergeCell ref="B95:C95"/>
    <mergeCell ref="D95:E95"/>
    <mergeCell ref="F95:G95"/>
    <mergeCell ref="I95:J95"/>
    <mergeCell ref="K95:L95"/>
    <mergeCell ref="M95:N95"/>
    <mergeCell ref="B94:C94"/>
    <mergeCell ref="D94:E94"/>
    <mergeCell ref="F94:G94"/>
    <mergeCell ref="I94:J94"/>
    <mergeCell ref="K94:L94"/>
    <mergeCell ref="M94:N94"/>
    <mergeCell ref="B93:C93"/>
    <mergeCell ref="D93:E93"/>
    <mergeCell ref="F93:G93"/>
    <mergeCell ref="I93:J93"/>
    <mergeCell ref="K93:L93"/>
    <mergeCell ref="M93:N93"/>
    <mergeCell ref="B92:C92"/>
    <mergeCell ref="D92:E92"/>
    <mergeCell ref="F92:G92"/>
    <mergeCell ref="I92:J92"/>
    <mergeCell ref="K92:L92"/>
    <mergeCell ref="M92:N92"/>
    <mergeCell ref="A89:N89"/>
    <mergeCell ref="B90:C90"/>
    <mergeCell ref="D90:E90"/>
    <mergeCell ref="F90:G90"/>
    <mergeCell ref="I90:J90"/>
    <mergeCell ref="K90:L90"/>
    <mergeCell ref="M90:N90"/>
    <mergeCell ref="B88:C88"/>
    <mergeCell ref="D88:E88"/>
    <mergeCell ref="F88:G88"/>
    <mergeCell ref="I88:J88"/>
    <mergeCell ref="K88:L88"/>
    <mergeCell ref="M88:N88"/>
    <mergeCell ref="B87:C87"/>
    <mergeCell ref="D87:E87"/>
    <mergeCell ref="F87:G87"/>
    <mergeCell ref="I87:J87"/>
    <mergeCell ref="K87:L87"/>
    <mergeCell ref="M87:N87"/>
    <mergeCell ref="B86:C86"/>
    <mergeCell ref="D86:E86"/>
    <mergeCell ref="F86:G86"/>
    <mergeCell ref="I86:J86"/>
    <mergeCell ref="K86:L86"/>
    <mergeCell ref="M86:N86"/>
    <mergeCell ref="B85:C85"/>
    <mergeCell ref="D85:E85"/>
    <mergeCell ref="F85:G85"/>
    <mergeCell ref="I85:J85"/>
    <mergeCell ref="K85:L85"/>
    <mergeCell ref="M85:N85"/>
    <mergeCell ref="A83:B83"/>
    <mergeCell ref="C83:D83"/>
    <mergeCell ref="E83:F83"/>
    <mergeCell ref="G83:H83"/>
    <mergeCell ref="I83:J83"/>
    <mergeCell ref="A84:N84"/>
    <mergeCell ref="A81:B81"/>
    <mergeCell ref="C81:D81"/>
    <mergeCell ref="E81:F81"/>
    <mergeCell ref="G81:H81"/>
    <mergeCell ref="I81:J81"/>
    <mergeCell ref="A82:B82"/>
    <mergeCell ref="C82:D82"/>
    <mergeCell ref="E82:F82"/>
    <mergeCell ref="G82:H82"/>
    <mergeCell ref="I82:J82"/>
    <mergeCell ref="A79:B79"/>
    <mergeCell ref="C79:D79"/>
    <mergeCell ref="E79:F79"/>
    <mergeCell ref="G79:H79"/>
    <mergeCell ref="I79:J79"/>
    <mergeCell ref="A80:B80"/>
    <mergeCell ref="C80:D80"/>
    <mergeCell ref="E80:F80"/>
    <mergeCell ref="G80:H80"/>
    <mergeCell ref="I80:J80"/>
    <mergeCell ref="A77:B77"/>
    <mergeCell ref="C77:D77"/>
    <mergeCell ref="E77:F77"/>
    <mergeCell ref="G77:H77"/>
    <mergeCell ref="I77:J77"/>
    <mergeCell ref="A78:B78"/>
    <mergeCell ref="C78:D78"/>
    <mergeCell ref="E78:F78"/>
    <mergeCell ref="G78:H78"/>
    <mergeCell ref="I78:J78"/>
    <mergeCell ref="A75:N75"/>
    <mergeCell ref="A76:B76"/>
    <mergeCell ref="C76:D76"/>
    <mergeCell ref="E76:F76"/>
    <mergeCell ref="G76:H76"/>
    <mergeCell ref="I76:J76"/>
    <mergeCell ref="A74:B74"/>
    <mergeCell ref="C74:D74"/>
    <mergeCell ref="E74:H74"/>
    <mergeCell ref="I74:J74"/>
    <mergeCell ref="K74:L74"/>
    <mergeCell ref="M74:N74"/>
    <mergeCell ref="A73:B73"/>
    <mergeCell ref="C73:D73"/>
    <mergeCell ref="E73:H73"/>
    <mergeCell ref="I73:J73"/>
    <mergeCell ref="K73:L73"/>
    <mergeCell ref="M73:N73"/>
    <mergeCell ref="A72:B72"/>
    <mergeCell ref="C72:D72"/>
    <mergeCell ref="E72:H72"/>
    <mergeCell ref="I72:J72"/>
    <mergeCell ref="K72:L72"/>
    <mergeCell ref="M72:N72"/>
    <mergeCell ref="A71:B71"/>
    <mergeCell ref="C71:D71"/>
    <mergeCell ref="E71:H71"/>
    <mergeCell ref="I71:J71"/>
    <mergeCell ref="K71:L71"/>
    <mergeCell ref="M71:N71"/>
    <mergeCell ref="A70:B70"/>
    <mergeCell ref="C70:D70"/>
    <mergeCell ref="E70:H70"/>
    <mergeCell ref="I70:J70"/>
    <mergeCell ref="K70:L70"/>
    <mergeCell ref="M70:N70"/>
    <mergeCell ref="A69:B69"/>
    <mergeCell ref="C69:D69"/>
    <mergeCell ref="E69:H69"/>
    <mergeCell ref="I69:J69"/>
    <mergeCell ref="K69:L69"/>
    <mergeCell ref="M69:N69"/>
    <mergeCell ref="A68:B68"/>
    <mergeCell ref="C68:D68"/>
    <mergeCell ref="E68:H68"/>
    <mergeCell ref="I68:J68"/>
    <mergeCell ref="K68:L68"/>
    <mergeCell ref="M68:N68"/>
    <mergeCell ref="A65:N65"/>
    <mergeCell ref="A66:N66"/>
    <mergeCell ref="A67:B67"/>
    <mergeCell ref="C67:D67"/>
    <mergeCell ref="E67:H67"/>
    <mergeCell ref="I67:J67"/>
    <mergeCell ref="K67:L67"/>
    <mergeCell ref="M67:N67"/>
    <mergeCell ref="B63:C63"/>
    <mergeCell ref="D63:G63"/>
    <mergeCell ref="I63:J63"/>
    <mergeCell ref="B64:C64"/>
    <mergeCell ref="D64:G64"/>
    <mergeCell ref="I64:J64"/>
    <mergeCell ref="B61:C61"/>
    <mergeCell ref="D61:G61"/>
    <mergeCell ref="I61:J61"/>
    <mergeCell ref="B62:C62"/>
    <mergeCell ref="D62:G62"/>
    <mergeCell ref="I62:J62"/>
    <mergeCell ref="B59:C59"/>
    <mergeCell ref="D59:G59"/>
    <mergeCell ref="I59:J59"/>
    <mergeCell ref="B60:C60"/>
    <mergeCell ref="D60:G60"/>
    <mergeCell ref="I60:J60"/>
    <mergeCell ref="B57:C57"/>
    <mergeCell ref="D57:G57"/>
    <mergeCell ref="I57:J57"/>
    <mergeCell ref="B58:C58"/>
    <mergeCell ref="D58:G58"/>
    <mergeCell ref="I58:J58"/>
    <mergeCell ref="B55:C55"/>
    <mergeCell ref="D55:G55"/>
    <mergeCell ref="I55:J55"/>
    <mergeCell ref="B56:C56"/>
    <mergeCell ref="D56:G56"/>
    <mergeCell ref="I56:J56"/>
    <mergeCell ref="B53:C53"/>
    <mergeCell ref="D53:G53"/>
    <mergeCell ref="I53:J53"/>
    <mergeCell ref="B54:C54"/>
    <mergeCell ref="D54:G54"/>
    <mergeCell ref="I54:J54"/>
    <mergeCell ref="D49:H49"/>
    <mergeCell ref="I49:J49"/>
    <mergeCell ref="D50:H50"/>
    <mergeCell ref="I50:J50"/>
    <mergeCell ref="A51:N51"/>
    <mergeCell ref="B52:C52"/>
    <mergeCell ref="D52:G52"/>
    <mergeCell ref="I52:J52"/>
    <mergeCell ref="K52:L52"/>
    <mergeCell ref="M52:N52"/>
    <mergeCell ref="D46:H46"/>
    <mergeCell ref="I46:J46"/>
    <mergeCell ref="D47:H47"/>
    <mergeCell ref="I47:J47"/>
    <mergeCell ref="D48:H48"/>
    <mergeCell ref="I48:J48"/>
    <mergeCell ref="J40:L40"/>
    <mergeCell ref="J41:L41"/>
    <mergeCell ref="J42:L42"/>
    <mergeCell ref="J43:L43"/>
    <mergeCell ref="A44:N44"/>
    <mergeCell ref="D45:H45"/>
    <mergeCell ref="I45:J45"/>
    <mergeCell ref="A36:N36"/>
    <mergeCell ref="A37:A38"/>
    <mergeCell ref="B37:B38"/>
    <mergeCell ref="C37:C38"/>
    <mergeCell ref="D37:D38"/>
    <mergeCell ref="E37:E38"/>
    <mergeCell ref="F37:F38"/>
    <mergeCell ref="G37:I37"/>
    <mergeCell ref="J38:L39"/>
    <mergeCell ref="M38:N39"/>
    <mergeCell ref="A33:B33"/>
    <mergeCell ref="C33:E33"/>
    <mergeCell ref="F33:G33"/>
    <mergeCell ref="H33:K33"/>
    <mergeCell ref="A34:B34"/>
    <mergeCell ref="C34:E34"/>
    <mergeCell ref="F34:G34"/>
    <mergeCell ref="H34:K34"/>
    <mergeCell ref="A31:B31"/>
    <mergeCell ref="C31:E31"/>
    <mergeCell ref="F31:G31"/>
    <mergeCell ref="H31:K31"/>
    <mergeCell ref="A32:B32"/>
    <mergeCell ref="C32:E32"/>
    <mergeCell ref="F32:G32"/>
    <mergeCell ref="H32:K32"/>
    <mergeCell ref="A19:M19"/>
    <mergeCell ref="A20:N20"/>
    <mergeCell ref="A22:N22"/>
    <mergeCell ref="A23:B30"/>
    <mergeCell ref="C23:E30"/>
    <mergeCell ref="F23:G30"/>
    <mergeCell ref="H23:K30"/>
    <mergeCell ref="L23:L30"/>
    <mergeCell ref="M23:M30"/>
    <mergeCell ref="N23:N30"/>
    <mergeCell ref="A16:M16"/>
    <mergeCell ref="A17:M17"/>
    <mergeCell ref="A18:M18"/>
    <mergeCell ref="A7:J7"/>
    <mergeCell ref="A8:J8"/>
    <mergeCell ref="A9:J9"/>
    <mergeCell ref="A10:J10"/>
    <mergeCell ref="A11:J11"/>
    <mergeCell ref="A12:J12"/>
    <mergeCell ref="A1:N1"/>
    <mergeCell ref="A2:N2"/>
    <mergeCell ref="A3:J3"/>
    <mergeCell ref="A4:J4"/>
    <mergeCell ref="A5:J5"/>
    <mergeCell ref="A6:J6"/>
    <mergeCell ref="A13:J13"/>
    <mergeCell ref="A14:N14"/>
    <mergeCell ref="A15:M15"/>
  </mergeCells>
  <pageMargins left="0.7" right="0.7" top="0.75" bottom="0.75" header="0.3" footer="0.3"/>
  <pageSetup paperSize="9" scale="52" orientation="portrait" horizontalDpi="300" verticalDpi="300" r:id="rId1"/>
  <rowBreaks count="1" manualBreakCount="1">
    <brk id="88" max="1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30"/>
  <sheetViews>
    <sheetView view="pageBreakPreview" zoomScale="115" zoomScaleSheetLayoutView="115" workbookViewId="0">
      <selection activeCell="F9" sqref="F9"/>
    </sheetView>
  </sheetViews>
  <sheetFormatPr defaultRowHeight="14.4" x14ac:dyDescent="0.3"/>
  <sheetData>
    <row r="1" spans="1:10" x14ac:dyDescent="0.3">
      <c r="A1" s="746" t="str">
        <f>BS!A2</f>
        <v>NAME OF THE INSTITUTION</v>
      </c>
      <c r="B1" s="746"/>
      <c r="C1" s="746"/>
      <c r="D1" s="746"/>
      <c r="E1" s="746"/>
      <c r="F1" s="746"/>
      <c r="G1" s="746"/>
      <c r="H1" s="746"/>
      <c r="I1" s="746"/>
      <c r="J1" s="746"/>
    </row>
    <row r="2" spans="1:10" x14ac:dyDescent="0.3">
      <c r="A2" s="746" t="str">
        <f>BS!A3</f>
        <v>Address of the  Institution</v>
      </c>
      <c r="B2" s="746"/>
      <c r="C2" s="746"/>
      <c r="D2" s="746"/>
      <c r="E2" s="746"/>
      <c r="F2" s="746"/>
      <c r="G2" s="746"/>
      <c r="H2" s="746"/>
      <c r="I2" s="746"/>
      <c r="J2" s="746"/>
    </row>
    <row r="3" spans="1:10" x14ac:dyDescent="0.3">
      <c r="A3" s="746" t="str">
        <f>BS!A4</f>
        <v>An Institution under         Schedule of   MALANKARA ORTHODOX SYRIAN CHURCH</v>
      </c>
      <c r="B3" s="746"/>
      <c r="C3" s="746"/>
      <c r="D3" s="746"/>
      <c r="E3" s="746"/>
      <c r="F3" s="746"/>
      <c r="G3" s="746"/>
      <c r="H3" s="746"/>
      <c r="I3" s="746"/>
      <c r="J3" s="746"/>
    </row>
    <row r="4" spans="1:10" x14ac:dyDescent="0.3">
      <c r="A4" s="575"/>
    </row>
    <row r="5" spans="1:10" x14ac:dyDescent="0.3">
      <c r="A5" s="919" t="s">
        <v>1401</v>
      </c>
      <c r="B5" s="919"/>
      <c r="C5" s="919"/>
      <c r="D5" s="919"/>
      <c r="E5" s="919"/>
      <c r="F5" s="919"/>
      <c r="G5" s="919"/>
      <c r="H5" s="919"/>
      <c r="I5" s="919"/>
      <c r="J5" s="919"/>
    </row>
    <row r="7" spans="1:10" x14ac:dyDescent="0.3">
      <c r="A7" s="576" t="s">
        <v>1402</v>
      </c>
    </row>
    <row r="8" spans="1:10" x14ac:dyDescent="0.3">
      <c r="A8" s="577" t="str">
        <f>"M/s "&amp;DataSheet!B37</f>
        <v>M/s Name of the Firm</v>
      </c>
    </row>
    <row r="9" spans="1:10" x14ac:dyDescent="0.3">
      <c r="A9" s="577" t="s">
        <v>2</v>
      </c>
    </row>
    <row r="10" spans="1:10" x14ac:dyDescent="0.3">
      <c r="A10" s="577">
        <f>DataSheet!B40</f>
        <v>0</v>
      </c>
    </row>
    <row r="11" spans="1:10" x14ac:dyDescent="0.3">
      <c r="A11" s="576"/>
    </row>
    <row r="12" spans="1:10" x14ac:dyDescent="0.3">
      <c r="A12" s="576" t="s">
        <v>1403</v>
      </c>
      <c r="G12" s="50"/>
    </row>
    <row r="13" spans="1:10" x14ac:dyDescent="0.3">
      <c r="A13" s="576"/>
    </row>
    <row r="14" spans="1:10" ht="34.950000000000003" customHeight="1" x14ac:dyDescent="0.3">
      <c r="A14" s="921" t="s">
        <v>1429</v>
      </c>
      <c r="B14" s="921"/>
      <c r="C14" s="921"/>
      <c r="D14" s="921"/>
      <c r="E14" s="921"/>
      <c r="F14" s="921"/>
      <c r="G14" s="921"/>
      <c r="H14" s="921"/>
      <c r="I14" s="921"/>
    </row>
    <row r="15" spans="1:10" x14ac:dyDescent="0.3">
      <c r="A15" s="578"/>
    </row>
    <row r="16" spans="1:10" ht="21.6" customHeight="1" x14ac:dyDescent="0.3">
      <c r="A16" s="920" t="s">
        <v>1408</v>
      </c>
      <c r="B16" s="920"/>
      <c r="C16" s="920"/>
      <c r="D16" s="920"/>
      <c r="E16" s="920"/>
      <c r="F16" s="920"/>
      <c r="G16" s="920"/>
      <c r="H16" s="920"/>
      <c r="I16" s="920"/>
      <c r="J16" s="920"/>
    </row>
    <row r="17" spans="1:10" ht="19.2" customHeight="1" x14ac:dyDescent="0.3">
      <c r="A17" s="920" t="s">
        <v>1404</v>
      </c>
      <c r="B17" s="920"/>
      <c r="C17" s="920"/>
      <c r="D17" s="920"/>
      <c r="E17" s="920"/>
      <c r="F17" s="920"/>
      <c r="G17" s="920"/>
      <c r="H17" s="920"/>
      <c r="I17" s="920"/>
      <c r="J17" s="920"/>
    </row>
    <row r="18" spans="1:10" x14ac:dyDescent="0.3">
      <c r="A18" s="576" t="s">
        <v>1410</v>
      </c>
    </row>
    <row r="19" spans="1:10" ht="42" customHeight="1" x14ac:dyDescent="0.3">
      <c r="A19" s="917" t="s">
        <v>1405</v>
      </c>
      <c r="B19" s="917"/>
      <c r="C19" s="917"/>
      <c r="D19" s="917"/>
      <c r="E19" s="917"/>
      <c r="F19" s="917"/>
      <c r="G19" s="917"/>
      <c r="H19" s="917"/>
      <c r="I19" s="917"/>
      <c r="J19" s="917"/>
    </row>
    <row r="20" spans="1:10" ht="31.2" customHeight="1" x14ac:dyDescent="0.3">
      <c r="A20" s="918" t="s">
        <v>1428</v>
      </c>
      <c r="B20" s="918"/>
      <c r="C20" s="918"/>
      <c r="D20" s="918"/>
      <c r="E20" s="918"/>
      <c r="F20" s="918"/>
      <c r="G20" s="918"/>
      <c r="H20" s="918"/>
      <c r="I20" s="918"/>
      <c r="J20" s="918"/>
    </row>
    <row r="21" spans="1:10" x14ac:dyDescent="0.3">
      <c r="A21" s="576" t="s">
        <v>1406</v>
      </c>
    </row>
    <row r="22" spans="1:10" x14ac:dyDescent="0.3">
      <c r="A22" s="576"/>
    </row>
    <row r="23" spans="1:10" x14ac:dyDescent="0.3">
      <c r="A23" s="582" t="str">
        <f>BS!B49</f>
        <v>For NAME OF THE INSTITUTION</v>
      </c>
    </row>
    <row r="24" spans="1:10" x14ac:dyDescent="0.3">
      <c r="A24" s="576"/>
    </row>
    <row r="25" spans="1:10" x14ac:dyDescent="0.3">
      <c r="A25" s="576"/>
    </row>
    <row r="27" spans="1:10" x14ac:dyDescent="0.3">
      <c r="A27" s="576" t="str">
        <f>BS!B53</f>
        <v>President/Chairman: Name of the President</v>
      </c>
    </row>
    <row r="28" spans="1:10" x14ac:dyDescent="0.3">
      <c r="A28" s="576"/>
    </row>
    <row r="29" spans="1:10" x14ac:dyDescent="0.3">
      <c r="A29" s="576"/>
    </row>
    <row r="30" spans="1:10" x14ac:dyDescent="0.3">
      <c r="A30" s="576" t="s">
        <v>1407</v>
      </c>
    </row>
  </sheetData>
  <mergeCells count="9">
    <mergeCell ref="A19:J19"/>
    <mergeCell ref="A20:J20"/>
    <mergeCell ref="A1:J1"/>
    <mergeCell ref="A2:J2"/>
    <mergeCell ref="A3:J3"/>
    <mergeCell ref="A5:J5"/>
    <mergeCell ref="A16:J16"/>
    <mergeCell ref="A17:J17"/>
    <mergeCell ref="A14:I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9"/>
  <sheetViews>
    <sheetView topLeftCell="A40" workbookViewId="0">
      <selection activeCell="B43" sqref="B43"/>
    </sheetView>
  </sheetViews>
  <sheetFormatPr defaultRowHeight="14.4" x14ac:dyDescent="0.3"/>
  <cols>
    <col min="1" max="1" width="4.44140625" style="147" customWidth="1"/>
    <col min="2" max="2" width="71.44140625" customWidth="1"/>
  </cols>
  <sheetData>
    <row r="1" spans="1:2" ht="18" x14ac:dyDescent="0.35">
      <c r="A1" s="661" t="s">
        <v>373</v>
      </c>
      <c r="B1" s="661"/>
    </row>
    <row r="2" spans="1:2" x14ac:dyDescent="0.3">
      <c r="A2" s="662" t="s">
        <v>446</v>
      </c>
      <c r="B2" s="662"/>
    </row>
    <row r="3" spans="1:2" x14ac:dyDescent="0.3">
      <c r="B3" s="50"/>
    </row>
    <row r="4" spans="1:2" ht="34.5" customHeight="1" x14ac:dyDescent="0.3">
      <c r="A4" s="147">
        <v>1</v>
      </c>
      <c r="B4" s="148" t="s">
        <v>798</v>
      </c>
    </row>
    <row r="5" spans="1:2" ht="16.5" customHeight="1" x14ac:dyDescent="0.3">
      <c r="B5" s="148"/>
    </row>
    <row r="6" spans="1:2" ht="18" customHeight="1" x14ac:dyDescent="0.3">
      <c r="A6" s="147">
        <v>2</v>
      </c>
      <c r="B6" s="148" t="s">
        <v>799</v>
      </c>
    </row>
    <row r="7" spans="1:2" x14ac:dyDescent="0.3">
      <c r="B7" s="146"/>
    </row>
    <row r="8" spans="1:2" ht="28.8" x14ac:dyDescent="0.3">
      <c r="A8" s="147">
        <v>3</v>
      </c>
      <c r="B8" s="148" t="s">
        <v>800</v>
      </c>
    </row>
    <row r="9" spans="1:2" ht="17.25" customHeight="1" x14ac:dyDescent="0.3">
      <c r="B9" s="146"/>
    </row>
    <row r="10" spans="1:2" ht="63" customHeight="1" x14ac:dyDescent="0.3">
      <c r="A10" s="147">
        <v>4</v>
      </c>
      <c r="B10" s="148" t="s">
        <v>447</v>
      </c>
    </row>
    <row r="11" spans="1:2" x14ac:dyDescent="0.3">
      <c r="B11" s="146"/>
    </row>
    <row r="12" spans="1:2" ht="28.8" x14ac:dyDescent="0.3">
      <c r="A12" s="147">
        <v>5</v>
      </c>
      <c r="B12" s="148" t="s">
        <v>448</v>
      </c>
    </row>
    <row r="13" spans="1:2" x14ac:dyDescent="0.3">
      <c r="B13" s="148"/>
    </row>
    <row r="14" spans="1:2" x14ac:dyDescent="0.3">
      <c r="B14" s="146"/>
    </row>
    <row r="15" spans="1:2" ht="28.8" x14ac:dyDescent="0.3">
      <c r="A15" s="147">
        <v>7</v>
      </c>
      <c r="B15" s="262" t="s">
        <v>801</v>
      </c>
    </row>
    <row r="16" spans="1:2" x14ac:dyDescent="0.3">
      <c r="B16" s="148"/>
    </row>
    <row r="17" spans="1:2" ht="28.8" x14ac:dyDescent="0.3">
      <c r="A17" s="147">
        <v>8</v>
      </c>
      <c r="B17" s="148" t="s">
        <v>449</v>
      </c>
    </row>
    <row r="18" spans="1:2" x14ac:dyDescent="0.3">
      <c r="B18" s="146"/>
    </row>
    <row r="19" spans="1:2" ht="28.8" x14ac:dyDescent="0.3">
      <c r="A19" s="147">
        <v>9</v>
      </c>
      <c r="B19" s="148" t="s">
        <v>450</v>
      </c>
    </row>
    <row r="20" spans="1:2" x14ac:dyDescent="0.3">
      <c r="B20" s="146"/>
    </row>
    <row r="21" spans="1:2" ht="28.8" x14ac:dyDescent="0.3">
      <c r="A21" s="147">
        <v>10</v>
      </c>
      <c r="B21" s="148" t="s">
        <v>802</v>
      </c>
    </row>
    <row r="22" spans="1:2" x14ac:dyDescent="0.3">
      <c r="B22" s="146"/>
    </row>
    <row r="23" spans="1:2" ht="28.8" x14ac:dyDescent="0.3">
      <c r="A23" s="147">
        <v>11</v>
      </c>
      <c r="B23" s="148" t="s">
        <v>451</v>
      </c>
    </row>
    <row r="24" spans="1:2" x14ac:dyDescent="0.3">
      <c r="B24" s="146"/>
    </row>
    <row r="25" spans="1:2" ht="43.2" x14ac:dyDescent="0.3">
      <c r="A25" s="147">
        <v>12</v>
      </c>
      <c r="B25" s="148" t="s">
        <v>452</v>
      </c>
    </row>
    <row r="26" spans="1:2" x14ac:dyDescent="0.3">
      <c r="B26" s="146"/>
    </row>
    <row r="27" spans="1:2" ht="28.8" x14ac:dyDescent="0.3">
      <c r="A27" s="147">
        <v>13</v>
      </c>
      <c r="B27" s="148" t="s">
        <v>453</v>
      </c>
    </row>
    <row r="28" spans="1:2" x14ac:dyDescent="0.3">
      <c r="B28" s="146"/>
    </row>
    <row r="29" spans="1:2" x14ac:dyDescent="0.3">
      <c r="A29" s="147">
        <v>14</v>
      </c>
      <c r="B29" s="146" t="s">
        <v>454</v>
      </c>
    </row>
    <row r="30" spans="1:2" x14ac:dyDescent="0.3">
      <c r="B30" s="146"/>
    </row>
    <row r="31" spans="1:2" ht="43.2" x14ac:dyDescent="0.3">
      <c r="A31" s="147">
        <v>15</v>
      </c>
      <c r="B31" s="148" t="s">
        <v>455</v>
      </c>
    </row>
    <row r="32" spans="1:2" x14ac:dyDescent="0.3">
      <c r="B32" s="146"/>
    </row>
    <row r="33" spans="1:2" ht="43.2" x14ac:dyDescent="0.3">
      <c r="A33" s="147">
        <v>16</v>
      </c>
      <c r="B33" s="148" t="s">
        <v>456</v>
      </c>
    </row>
    <row r="34" spans="1:2" x14ac:dyDescent="0.3">
      <c r="B34" s="148"/>
    </row>
    <row r="35" spans="1:2" ht="28.8" x14ac:dyDescent="0.3">
      <c r="A35" s="147">
        <v>17</v>
      </c>
      <c r="B35" s="148" t="s">
        <v>1391</v>
      </c>
    </row>
    <row r="36" spans="1:2" x14ac:dyDescent="0.3">
      <c r="B36" s="148"/>
    </row>
    <row r="37" spans="1:2" ht="43.2" x14ac:dyDescent="0.3">
      <c r="A37" s="147">
        <v>18</v>
      </c>
      <c r="B37" s="148" t="s">
        <v>457</v>
      </c>
    </row>
    <row r="38" spans="1:2" x14ac:dyDescent="0.3">
      <c r="B38" s="148"/>
    </row>
    <row r="39" spans="1:2" ht="57.6" x14ac:dyDescent="0.3">
      <c r="A39" s="147">
        <v>19</v>
      </c>
      <c r="B39" s="148" t="s">
        <v>1392</v>
      </c>
    </row>
    <row r="40" spans="1:2" ht="28.8" x14ac:dyDescent="0.3">
      <c r="A40" s="147">
        <v>20</v>
      </c>
      <c r="B40" s="262" t="s">
        <v>601</v>
      </c>
    </row>
    <row r="41" spans="1:2" ht="28.8" x14ac:dyDescent="0.3">
      <c r="A41" s="147">
        <v>21</v>
      </c>
      <c r="B41" s="50" t="s">
        <v>803</v>
      </c>
    </row>
    <row r="42" spans="1:2" ht="43.2" x14ac:dyDescent="0.3">
      <c r="A42" s="147">
        <v>22</v>
      </c>
      <c r="B42" s="50" t="s">
        <v>1260</v>
      </c>
    </row>
    <row r="43" spans="1:2" ht="43.2" x14ac:dyDescent="0.3">
      <c r="A43" s="147">
        <v>23</v>
      </c>
      <c r="B43" s="475" t="s">
        <v>1261</v>
      </c>
    </row>
    <row r="44" spans="1:2" x14ac:dyDescent="0.3">
      <c r="B44" s="50"/>
    </row>
    <row r="45" spans="1:2" x14ac:dyDescent="0.3">
      <c r="B45" s="474"/>
    </row>
    <row r="46" spans="1:2" x14ac:dyDescent="0.3">
      <c r="B46" s="474"/>
    </row>
    <row r="47" spans="1:2" x14ac:dyDescent="0.3">
      <c r="B47" s="474"/>
    </row>
    <row r="48" spans="1:2" x14ac:dyDescent="0.3">
      <c r="B48" s="146"/>
    </row>
    <row r="49" spans="2:2" x14ac:dyDescent="0.3">
      <c r="B49" s="146"/>
    </row>
  </sheetData>
  <mergeCells count="2">
    <mergeCell ref="A1:B1"/>
    <mergeCell ref="A2:B2"/>
  </mergeCells>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I35"/>
  <sheetViews>
    <sheetView view="pageBreakPreview" topLeftCell="A13" zoomScaleSheetLayoutView="100" workbookViewId="0">
      <selection activeCell="E11" sqref="E11"/>
    </sheetView>
  </sheetViews>
  <sheetFormatPr defaultRowHeight="13.8" x14ac:dyDescent="0.25"/>
  <cols>
    <col min="1" max="1" width="2.88671875" style="1" customWidth="1"/>
    <col min="2" max="2" width="27.44140625" style="1" customWidth="1"/>
    <col min="3" max="3" width="6.88671875" style="1" customWidth="1"/>
    <col min="4" max="4" width="14.44140625" style="2" bestFit="1" customWidth="1"/>
    <col min="5" max="5" width="14.44140625" style="1" bestFit="1" customWidth="1"/>
    <col min="6" max="6" width="23.88671875" style="1" customWidth="1"/>
    <col min="7" max="7" width="6.33203125" style="1" bestFit="1" customWidth="1"/>
    <col min="8" max="9" width="14.44140625" style="1" bestFit="1" customWidth="1"/>
    <col min="10" max="253" width="9.109375" style="1"/>
    <col min="254" max="254" width="1.44140625" style="1" customWidth="1"/>
    <col min="255" max="255" width="2.88671875" style="1" customWidth="1"/>
    <col min="256" max="256" width="40.44140625" style="1" customWidth="1"/>
    <col min="257" max="257" width="6.88671875" style="1" customWidth="1"/>
    <col min="258" max="259" width="25.44140625" style="1" customWidth="1"/>
    <col min="260" max="260" width="16.109375" style="1" customWidth="1"/>
    <col min="261" max="261" width="15.109375" style="1" customWidth="1"/>
    <col min="262" max="262" width="2.109375" style="1" bestFit="1" customWidth="1"/>
    <col min="263" max="509" width="9.109375" style="1"/>
    <col min="510" max="510" width="1.44140625" style="1" customWidth="1"/>
    <col min="511" max="511" width="2.88671875" style="1" customWidth="1"/>
    <col min="512" max="512" width="40.44140625" style="1" customWidth="1"/>
    <col min="513" max="513" width="6.88671875" style="1" customWidth="1"/>
    <col min="514" max="515" width="25.44140625" style="1" customWidth="1"/>
    <col min="516" max="516" width="16.109375" style="1" customWidth="1"/>
    <col min="517" max="517" width="15.109375" style="1" customWidth="1"/>
    <col min="518" max="518" width="2.109375" style="1" bestFit="1" customWidth="1"/>
    <col min="519" max="765" width="9.109375" style="1"/>
    <col min="766" max="766" width="1.44140625" style="1" customWidth="1"/>
    <col min="767" max="767" width="2.88671875" style="1" customWidth="1"/>
    <col min="768" max="768" width="40.44140625" style="1" customWidth="1"/>
    <col min="769" max="769" width="6.88671875" style="1" customWidth="1"/>
    <col min="770" max="771" width="25.44140625" style="1" customWidth="1"/>
    <col min="772" max="772" width="16.109375" style="1" customWidth="1"/>
    <col min="773" max="773" width="15.109375" style="1" customWidth="1"/>
    <col min="774" max="774" width="2.109375" style="1" bestFit="1" customWidth="1"/>
    <col min="775" max="1021" width="9.109375" style="1"/>
    <col min="1022" max="1022" width="1.44140625" style="1" customWidth="1"/>
    <col min="1023" max="1023" width="2.88671875" style="1" customWidth="1"/>
    <col min="1024" max="1024" width="40.44140625" style="1" customWidth="1"/>
    <col min="1025" max="1025" width="6.88671875" style="1" customWidth="1"/>
    <col min="1026" max="1027" width="25.44140625" style="1" customWidth="1"/>
    <col min="1028" max="1028" width="16.109375" style="1" customWidth="1"/>
    <col min="1029" max="1029" width="15.109375" style="1" customWidth="1"/>
    <col min="1030" max="1030" width="2.109375" style="1" bestFit="1" customWidth="1"/>
    <col min="1031" max="1277" width="9.109375" style="1"/>
    <col min="1278" max="1278" width="1.44140625" style="1" customWidth="1"/>
    <col min="1279" max="1279" width="2.88671875" style="1" customWidth="1"/>
    <col min="1280" max="1280" width="40.44140625" style="1" customWidth="1"/>
    <col min="1281" max="1281" width="6.88671875" style="1" customWidth="1"/>
    <col min="1282" max="1283" width="25.44140625" style="1" customWidth="1"/>
    <col min="1284" max="1284" width="16.109375" style="1" customWidth="1"/>
    <col min="1285" max="1285" width="15.109375" style="1" customWidth="1"/>
    <col min="1286" max="1286" width="2.109375" style="1" bestFit="1" customWidth="1"/>
    <col min="1287" max="1533" width="9.109375" style="1"/>
    <col min="1534" max="1534" width="1.44140625" style="1" customWidth="1"/>
    <col min="1535" max="1535" width="2.88671875" style="1" customWidth="1"/>
    <col min="1536" max="1536" width="40.44140625" style="1" customWidth="1"/>
    <col min="1537" max="1537" width="6.88671875" style="1" customWidth="1"/>
    <col min="1538" max="1539" width="25.44140625" style="1" customWidth="1"/>
    <col min="1540" max="1540" width="16.109375" style="1" customWidth="1"/>
    <col min="1541" max="1541" width="15.109375" style="1" customWidth="1"/>
    <col min="1542" max="1542" width="2.109375" style="1" bestFit="1" customWidth="1"/>
    <col min="1543" max="1789" width="9.109375" style="1"/>
    <col min="1790" max="1790" width="1.44140625" style="1" customWidth="1"/>
    <col min="1791" max="1791" width="2.88671875" style="1" customWidth="1"/>
    <col min="1792" max="1792" width="40.44140625" style="1" customWidth="1"/>
    <col min="1793" max="1793" width="6.88671875" style="1" customWidth="1"/>
    <col min="1794" max="1795" width="25.44140625" style="1" customWidth="1"/>
    <col min="1796" max="1796" width="16.109375" style="1" customWidth="1"/>
    <col min="1797" max="1797" width="15.109375" style="1" customWidth="1"/>
    <col min="1798" max="1798" width="2.109375" style="1" bestFit="1" customWidth="1"/>
    <col min="1799" max="2045" width="9.109375" style="1"/>
    <col min="2046" max="2046" width="1.44140625" style="1" customWidth="1"/>
    <col min="2047" max="2047" width="2.88671875" style="1" customWidth="1"/>
    <col min="2048" max="2048" width="40.44140625" style="1" customWidth="1"/>
    <col min="2049" max="2049" width="6.88671875" style="1" customWidth="1"/>
    <col min="2050" max="2051" width="25.44140625" style="1" customWidth="1"/>
    <col min="2052" max="2052" width="16.109375" style="1" customWidth="1"/>
    <col min="2053" max="2053" width="15.109375" style="1" customWidth="1"/>
    <col min="2054" max="2054" width="2.109375" style="1" bestFit="1" customWidth="1"/>
    <col min="2055" max="2301" width="9.109375" style="1"/>
    <col min="2302" max="2302" width="1.44140625" style="1" customWidth="1"/>
    <col min="2303" max="2303" width="2.88671875" style="1" customWidth="1"/>
    <col min="2304" max="2304" width="40.44140625" style="1" customWidth="1"/>
    <col min="2305" max="2305" width="6.88671875" style="1" customWidth="1"/>
    <col min="2306" max="2307" width="25.44140625" style="1" customWidth="1"/>
    <col min="2308" max="2308" width="16.109375" style="1" customWidth="1"/>
    <col min="2309" max="2309" width="15.109375" style="1" customWidth="1"/>
    <col min="2310" max="2310" width="2.109375" style="1" bestFit="1" customWidth="1"/>
    <col min="2311" max="2557" width="9.109375" style="1"/>
    <col min="2558" max="2558" width="1.44140625" style="1" customWidth="1"/>
    <col min="2559" max="2559" width="2.88671875" style="1" customWidth="1"/>
    <col min="2560" max="2560" width="40.44140625" style="1" customWidth="1"/>
    <col min="2561" max="2561" width="6.88671875" style="1" customWidth="1"/>
    <col min="2562" max="2563" width="25.44140625" style="1" customWidth="1"/>
    <col min="2564" max="2564" width="16.109375" style="1" customWidth="1"/>
    <col min="2565" max="2565" width="15.109375" style="1" customWidth="1"/>
    <col min="2566" max="2566" width="2.109375" style="1" bestFit="1" customWidth="1"/>
    <col min="2567" max="2813" width="9.109375" style="1"/>
    <col min="2814" max="2814" width="1.44140625" style="1" customWidth="1"/>
    <col min="2815" max="2815" width="2.88671875" style="1" customWidth="1"/>
    <col min="2816" max="2816" width="40.44140625" style="1" customWidth="1"/>
    <col min="2817" max="2817" width="6.88671875" style="1" customWidth="1"/>
    <col min="2818" max="2819" width="25.44140625" style="1" customWidth="1"/>
    <col min="2820" max="2820" width="16.109375" style="1" customWidth="1"/>
    <col min="2821" max="2821" width="15.109375" style="1" customWidth="1"/>
    <col min="2822" max="2822" width="2.109375" style="1" bestFit="1" customWidth="1"/>
    <col min="2823" max="3069" width="9.109375" style="1"/>
    <col min="3070" max="3070" width="1.44140625" style="1" customWidth="1"/>
    <col min="3071" max="3071" width="2.88671875" style="1" customWidth="1"/>
    <col min="3072" max="3072" width="40.44140625" style="1" customWidth="1"/>
    <col min="3073" max="3073" width="6.88671875" style="1" customWidth="1"/>
    <col min="3074" max="3075" width="25.44140625" style="1" customWidth="1"/>
    <col min="3076" max="3076" width="16.109375" style="1" customWidth="1"/>
    <col min="3077" max="3077" width="15.109375" style="1" customWidth="1"/>
    <col min="3078" max="3078" width="2.109375" style="1" bestFit="1" customWidth="1"/>
    <col min="3079" max="3325" width="9.109375" style="1"/>
    <col min="3326" max="3326" width="1.44140625" style="1" customWidth="1"/>
    <col min="3327" max="3327" width="2.88671875" style="1" customWidth="1"/>
    <col min="3328" max="3328" width="40.44140625" style="1" customWidth="1"/>
    <col min="3329" max="3329" width="6.88671875" style="1" customWidth="1"/>
    <col min="3330" max="3331" width="25.44140625" style="1" customWidth="1"/>
    <col min="3332" max="3332" width="16.109375" style="1" customWidth="1"/>
    <col min="3333" max="3333" width="15.109375" style="1" customWidth="1"/>
    <col min="3334" max="3334" width="2.109375" style="1" bestFit="1" customWidth="1"/>
    <col min="3335" max="3581" width="9.109375" style="1"/>
    <col min="3582" max="3582" width="1.44140625" style="1" customWidth="1"/>
    <col min="3583" max="3583" width="2.88671875" style="1" customWidth="1"/>
    <col min="3584" max="3584" width="40.44140625" style="1" customWidth="1"/>
    <col min="3585" max="3585" width="6.88671875" style="1" customWidth="1"/>
    <col min="3586" max="3587" width="25.44140625" style="1" customWidth="1"/>
    <col min="3588" max="3588" width="16.109375" style="1" customWidth="1"/>
    <col min="3589" max="3589" width="15.109375" style="1" customWidth="1"/>
    <col min="3590" max="3590" width="2.109375" style="1" bestFit="1" customWidth="1"/>
    <col min="3591" max="3837" width="9.109375" style="1"/>
    <col min="3838" max="3838" width="1.44140625" style="1" customWidth="1"/>
    <col min="3839" max="3839" width="2.88671875" style="1" customWidth="1"/>
    <col min="3840" max="3840" width="40.44140625" style="1" customWidth="1"/>
    <col min="3841" max="3841" width="6.88671875" style="1" customWidth="1"/>
    <col min="3842" max="3843" width="25.44140625" style="1" customWidth="1"/>
    <col min="3844" max="3844" width="16.109375" style="1" customWidth="1"/>
    <col min="3845" max="3845" width="15.109375" style="1" customWidth="1"/>
    <col min="3846" max="3846" width="2.109375" style="1" bestFit="1" customWidth="1"/>
    <col min="3847" max="4093" width="9.109375" style="1"/>
    <col min="4094" max="4094" width="1.44140625" style="1" customWidth="1"/>
    <col min="4095" max="4095" width="2.88671875" style="1" customWidth="1"/>
    <col min="4096" max="4096" width="40.44140625" style="1" customWidth="1"/>
    <col min="4097" max="4097" width="6.88671875" style="1" customWidth="1"/>
    <col min="4098" max="4099" width="25.44140625" style="1" customWidth="1"/>
    <col min="4100" max="4100" width="16.109375" style="1" customWidth="1"/>
    <col min="4101" max="4101" width="15.109375" style="1" customWidth="1"/>
    <col min="4102" max="4102" width="2.109375" style="1" bestFit="1" customWidth="1"/>
    <col min="4103" max="4349" width="9.109375" style="1"/>
    <col min="4350" max="4350" width="1.44140625" style="1" customWidth="1"/>
    <col min="4351" max="4351" width="2.88671875" style="1" customWidth="1"/>
    <col min="4352" max="4352" width="40.44140625" style="1" customWidth="1"/>
    <col min="4353" max="4353" width="6.88671875" style="1" customWidth="1"/>
    <col min="4354" max="4355" width="25.44140625" style="1" customWidth="1"/>
    <col min="4356" max="4356" width="16.109375" style="1" customWidth="1"/>
    <col min="4357" max="4357" width="15.109375" style="1" customWidth="1"/>
    <col min="4358" max="4358" width="2.109375" style="1" bestFit="1" customWidth="1"/>
    <col min="4359" max="4605" width="9.109375" style="1"/>
    <col min="4606" max="4606" width="1.44140625" style="1" customWidth="1"/>
    <col min="4607" max="4607" width="2.88671875" style="1" customWidth="1"/>
    <col min="4608" max="4608" width="40.44140625" style="1" customWidth="1"/>
    <col min="4609" max="4609" width="6.88671875" style="1" customWidth="1"/>
    <col min="4610" max="4611" width="25.44140625" style="1" customWidth="1"/>
    <col min="4612" max="4612" width="16.109375" style="1" customWidth="1"/>
    <col min="4613" max="4613" width="15.109375" style="1" customWidth="1"/>
    <col min="4614" max="4614" width="2.109375" style="1" bestFit="1" customWidth="1"/>
    <col min="4615" max="4861" width="9.109375" style="1"/>
    <col min="4862" max="4862" width="1.44140625" style="1" customWidth="1"/>
    <col min="4863" max="4863" width="2.88671875" style="1" customWidth="1"/>
    <col min="4864" max="4864" width="40.44140625" style="1" customWidth="1"/>
    <col min="4865" max="4865" width="6.88671875" style="1" customWidth="1"/>
    <col min="4866" max="4867" width="25.44140625" style="1" customWidth="1"/>
    <col min="4868" max="4868" width="16.109375" style="1" customWidth="1"/>
    <col min="4869" max="4869" width="15.109375" style="1" customWidth="1"/>
    <col min="4870" max="4870" width="2.109375" style="1" bestFit="1" customWidth="1"/>
    <col min="4871" max="5117" width="9.109375" style="1"/>
    <col min="5118" max="5118" width="1.44140625" style="1" customWidth="1"/>
    <col min="5119" max="5119" width="2.88671875" style="1" customWidth="1"/>
    <col min="5120" max="5120" width="40.44140625" style="1" customWidth="1"/>
    <col min="5121" max="5121" width="6.88671875" style="1" customWidth="1"/>
    <col min="5122" max="5123" width="25.44140625" style="1" customWidth="1"/>
    <col min="5124" max="5124" width="16.109375" style="1" customWidth="1"/>
    <col min="5125" max="5125" width="15.109375" style="1" customWidth="1"/>
    <col min="5126" max="5126" width="2.109375" style="1" bestFit="1" customWidth="1"/>
    <col min="5127" max="5373" width="9.109375" style="1"/>
    <col min="5374" max="5374" width="1.44140625" style="1" customWidth="1"/>
    <col min="5375" max="5375" width="2.88671875" style="1" customWidth="1"/>
    <col min="5376" max="5376" width="40.44140625" style="1" customWidth="1"/>
    <col min="5377" max="5377" width="6.88671875" style="1" customWidth="1"/>
    <col min="5378" max="5379" width="25.44140625" style="1" customWidth="1"/>
    <col min="5380" max="5380" width="16.109375" style="1" customWidth="1"/>
    <col min="5381" max="5381" width="15.109375" style="1" customWidth="1"/>
    <col min="5382" max="5382" width="2.109375" style="1" bestFit="1" customWidth="1"/>
    <col min="5383" max="5629" width="9.109375" style="1"/>
    <col min="5630" max="5630" width="1.44140625" style="1" customWidth="1"/>
    <col min="5631" max="5631" width="2.88671875" style="1" customWidth="1"/>
    <col min="5632" max="5632" width="40.44140625" style="1" customWidth="1"/>
    <col min="5633" max="5633" width="6.88671875" style="1" customWidth="1"/>
    <col min="5634" max="5635" width="25.44140625" style="1" customWidth="1"/>
    <col min="5636" max="5636" width="16.109375" style="1" customWidth="1"/>
    <col min="5637" max="5637" width="15.109375" style="1" customWidth="1"/>
    <col min="5638" max="5638" width="2.109375" style="1" bestFit="1" customWidth="1"/>
    <col min="5639" max="5885" width="9.109375" style="1"/>
    <col min="5886" max="5886" width="1.44140625" style="1" customWidth="1"/>
    <col min="5887" max="5887" width="2.88671875" style="1" customWidth="1"/>
    <col min="5888" max="5888" width="40.44140625" style="1" customWidth="1"/>
    <col min="5889" max="5889" width="6.88671875" style="1" customWidth="1"/>
    <col min="5890" max="5891" width="25.44140625" style="1" customWidth="1"/>
    <col min="5892" max="5892" width="16.109375" style="1" customWidth="1"/>
    <col min="5893" max="5893" width="15.109375" style="1" customWidth="1"/>
    <col min="5894" max="5894" width="2.109375" style="1" bestFit="1" customWidth="1"/>
    <col min="5895" max="6141" width="9.109375" style="1"/>
    <col min="6142" max="6142" width="1.44140625" style="1" customWidth="1"/>
    <col min="6143" max="6143" width="2.88671875" style="1" customWidth="1"/>
    <col min="6144" max="6144" width="40.44140625" style="1" customWidth="1"/>
    <col min="6145" max="6145" width="6.88671875" style="1" customWidth="1"/>
    <col min="6146" max="6147" width="25.44140625" style="1" customWidth="1"/>
    <col min="6148" max="6148" width="16.109375" style="1" customWidth="1"/>
    <col min="6149" max="6149" width="15.109375" style="1" customWidth="1"/>
    <col min="6150" max="6150" width="2.109375" style="1" bestFit="1" customWidth="1"/>
    <col min="6151" max="6397" width="9.109375" style="1"/>
    <col min="6398" max="6398" width="1.44140625" style="1" customWidth="1"/>
    <col min="6399" max="6399" width="2.88671875" style="1" customWidth="1"/>
    <col min="6400" max="6400" width="40.44140625" style="1" customWidth="1"/>
    <col min="6401" max="6401" width="6.88671875" style="1" customWidth="1"/>
    <col min="6402" max="6403" width="25.44140625" style="1" customWidth="1"/>
    <col min="6404" max="6404" width="16.109375" style="1" customWidth="1"/>
    <col min="6405" max="6405" width="15.109375" style="1" customWidth="1"/>
    <col min="6406" max="6406" width="2.109375" style="1" bestFit="1" customWidth="1"/>
    <col min="6407" max="6653" width="9.109375" style="1"/>
    <col min="6654" max="6654" width="1.44140625" style="1" customWidth="1"/>
    <col min="6655" max="6655" width="2.88671875" style="1" customWidth="1"/>
    <col min="6656" max="6656" width="40.44140625" style="1" customWidth="1"/>
    <col min="6657" max="6657" width="6.88671875" style="1" customWidth="1"/>
    <col min="6658" max="6659" width="25.44140625" style="1" customWidth="1"/>
    <col min="6660" max="6660" width="16.109375" style="1" customWidth="1"/>
    <col min="6661" max="6661" width="15.109375" style="1" customWidth="1"/>
    <col min="6662" max="6662" width="2.109375" style="1" bestFit="1" customWidth="1"/>
    <col min="6663" max="6909" width="9.109375" style="1"/>
    <col min="6910" max="6910" width="1.44140625" style="1" customWidth="1"/>
    <col min="6911" max="6911" width="2.88671875" style="1" customWidth="1"/>
    <col min="6912" max="6912" width="40.44140625" style="1" customWidth="1"/>
    <col min="6913" max="6913" width="6.88671875" style="1" customWidth="1"/>
    <col min="6914" max="6915" width="25.44140625" style="1" customWidth="1"/>
    <col min="6916" max="6916" width="16.109375" style="1" customWidth="1"/>
    <col min="6917" max="6917" width="15.109375" style="1" customWidth="1"/>
    <col min="6918" max="6918" width="2.109375" style="1" bestFit="1" customWidth="1"/>
    <col min="6919" max="7165" width="9.109375" style="1"/>
    <col min="7166" max="7166" width="1.44140625" style="1" customWidth="1"/>
    <col min="7167" max="7167" width="2.88671875" style="1" customWidth="1"/>
    <col min="7168" max="7168" width="40.44140625" style="1" customWidth="1"/>
    <col min="7169" max="7169" width="6.88671875" style="1" customWidth="1"/>
    <col min="7170" max="7171" width="25.44140625" style="1" customWidth="1"/>
    <col min="7172" max="7172" width="16.109375" style="1" customWidth="1"/>
    <col min="7173" max="7173" width="15.109375" style="1" customWidth="1"/>
    <col min="7174" max="7174" width="2.109375" style="1" bestFit="1" customWidth="1"/>
    <col min="7175" max="7421" width="9.109375" style="1"/>
    <col min="7422" max="7422" width="1.44140625" style="1" customWidth="1"/>
    <col min="7423" max="7423" width="2.88671875" style="1" customWidth="1"/>
    <col min="7424" max="7424" width="40.44140625" style="1" customWidth="1"/>
    <col min="7425" max="7425" width="6.88671875" style="1" customWidth="1"/>
    <col min="7426" max="7427" width="25.44140625" style="1" customWidth="1"/>
    <col min="7428" max="7428" width="16.109375" style="1" customWidth="1"/>
    <col min="7429" max="7429" width="15.109375" style="1" customWidth="1"/>
    <col min="7430" max="7430" width="2.109375" style="1" bestFit="1" customWidth="1"/>
    <col min="7431" max="7677" width="9.109375" style="1"/>
    <col min="7678" max="7678" width="1.44140625" style="1" customWidth="1"/>
    <col min="7679" max="7679" width="2.88671875" style="1" customWidth="1"/>
    <col min="7680" max="7680" width="40.44140625" style="1" customWidth="1"/>
    <col min="7681" max="7681" width="6.88671875" style="1" customWidth="1"/>
    <col min="7682" max="7683" width="25.44140625" style="1" customWidth="1"/>
    <col min="7684" max="7684" width="16.109375" style="1" customWidth="1"/>
    <col min="7685" max="7685" width="15.109375" style="1" customWidth="1"/>
    <col min="7686" max="7686" width="2.109375" style="1" bestFit="1" customWidth="1"/>
    <col min="7687" max="7933" width="9.109375" style="1"/>
    <col min="7934" max="7934" width="1.44140625" style="1" customWidth="1"/>
    <col min="7935" max="7935" width="2.88671875" style="1" customWidth="1"/>
    <col min="7936" max="7936" width="40.44140625" style="1" customWidth="1"/>
    <col min="7937" max="7937" width="6.88671875" style="1" customWidth="1"/>
    <col min="7938" max="7939" width="25.44140625" style="1" customWidth="1"/>
    <col min="7940" max="7940" width="16.109375" style="1" customWidth="1"/>
    <col min="7941" max="7941" width="15.109375" style="1" customWidth="1"/>
    <col min="7942" max="7942" width="2.109375" style="1" bestFit="1" customWidth="1"/>
    <col min="7943" max="8189" width="9.109375" style="1"/>
    <col min="8190" max="8190" width="1.44140625" style="1" customWidth="1"/>
    <col min="8191" max="8191" width="2.88671875" style="1" customWidth="1"/>
    <col min="8192" max="8192" width="40.44140625" style="1" customWidth="1"/>
    <col min="8193" max="8193" width="6.88671875" style="1" customWidth="1"/>
    <col min="8194" max="8195" width="25.44140625" style="1" customWidth="1"/>
    <col min="8196" max="8196" width="16.109375" style="1" customWidth="1"/>
    <col min="8197" max="8197" width="15.109375" style="1" customWidth="1"/>
    <col min="8198" max="8198" width="2.109375" style="1" bestFit="1" customWidth="1"/>
    <col min="8199" max="8445" width="9.109375" style="1"/>
    <col min="8446" max="8446" width="1.44140625" style="1" customWidth="1"/>
    <col min="8447" max="8447" width="2.88671875" style="1" customWidth="1"/>
    <col min="8448" max="8448" width="40.44140625" style="1" customWidth="1"/>
    <col min="8449" max="8449" width="6.88671875" style="1" customWidth="1"/>
    <col min="8450" max="8451" width="25.44140625" style="1" customWidth="1"/>
    <col min="8452" max="8452" width="16.109375" style="1" customWidth="1"/>
    <col min="8453" max="8453" width="15.109375" style="1" customWidth="1"/>
    <col min="8454" max="8454" width="2.109375" style="1" bestFit="1" customWidth="1"/>
    <col min="8455" max="8701" width="9.109375" style="1"/>
    <col min="8702" max="8702" width="1.44140625" style="1" customWidth="1"/>
    <col min="8703" max="8703" width="2.88671875" style="1" customWidth="1"/>
    <col min="8704" max="8704" width="40.44140625" style="1" customWidth="1"/>
    <col min="8705" max="8705" width="6.88671875" style="1" customWidth="1"/>
    <col min="8706" max="8707" width="25.44140625" style="1" customWidth="1"/>
    <col min="8708" max="8708" width="16.109375" style="1" customWidth="1"/>
    <col min="8709" max="8709" width="15.109375" style="1" customWidth="1"/>
    <col min="8710" max="8710" width="2.109375" style="1" bestFit="1" customWidth="1"/>
    <col min="8711" max="8957" width="9.109375" style="1"/>
    <col min="8958" max="8958" width="1.44140625" style="1" customWidth="1"/>
    <col min="8959" max="8959" width="2.88671875" style="1" customWidth="1"/>
    <col min="8960" max="8960" width="40.44140625" style="1" customWidth="1"/>
    <col min="8961" max="8961" width="6.88671875" style="1" customWidth="1"/>
    <col min="8962" max="8963" width="25.44140625" style="1" customWidth="1"/>
    <col min="8964" max="8964" width="16.109375" style="1" customWidth="1"/>
    <col min="8965" max="8965" width="15.109375" style="1" customWidth="1"/>
    <col min="8966" max="8966" width="2.109375" style="1" bestFit="1" customWidth="1"/>
    <col min="8967" max="9213" width="9.109375" style="1"/>
    <col min="9214" max="9214" width="1.44140625" style="1" customWidth="1"/>
    <col min="9215" max="9215" width="2.88671875" style="1" customWidth="1"/>
    <col min="9216" max="9216" width="40.44140625" style="1" customWidth="1"/>
    <col min="9217" max="9217" width="6.88671875" style="1" customWidth="1"/>
    <col min="9218" max="9219" width="25.44140625" style="1" customWidth="1"/>
    <col min="9220" max="9220" width="16.109375" style="1" customWidth="1"/>
    <col min="9221" max="9221" width="15.109375" style="1" customWidth="1"/>
    <col min="9222" max="9222" width="2.109375" style="1" bestFit="1" customWidth="1"/>
    <col min="9223" max="9469" width="9.109375" style="1"/>
    <col min="9470" max="9470" width="1.44140625" style="1" customWidth="1"/>
    <col min="9471" max="9471" width="2.88671875" style="1" customWidth="1"/>
    <col min="9472" max="9472" width="40.44140625" style="1" customWidth="1"/>
    <col min="9473" max="9473" width="6.88671875" style="1" customWidth="1"/>
    <col min="9474" max="9475" width="25.44140625" style="1" customWidth="1"/>
    <col min="9476" max="9476" width="16.109375" style="1" customWidth="1"/>
    <col min="9477" max="9477" width="15.109375" style="1" customWidth="1"/>
    <col min="9478" max="9478" width="2.109375" style="1" bestFit="1" customWidth="1"/>
    <col min="9479" max="9725" width="9.109375" style="1"/>
    <col min="9726" max="9726" width="1.44140625" style="1" customWidth="1"/>
    <col min="9727" max="9727" width="2.88671875" style="1" customWidth="1"/>
    <col min="9728" max="9728" width="40.44140625" style="1" customWidth="1"/>
    <col min="9729" max="9729" width="6.88671875" style="1" customWidth="1"/>
    <col min="9730" max="9731" width="25.44140625" style="1" customWidth="1"/>
    <col min="9732" max="9732" width="16.109375" style="1" customWidth="1"/>
    <col min="9733" max="9733" width="15.109375" style="1" customWidth="1"/>
    <col min="9734" max="9734" width="2.109375" style="1" bestFit="1" customWidth="1"/>
    <col min="9735" max="9981" width="9.109375" style="1"/>
    <col min="9982" max="9982" width="1.44140625" style="1" customWidth="1"/>
    <col min="9983" max="9983" width="2.88671875" style="1" customWidth="1"/>
    <col min="9984" max="9984" width="40.44140625" style="1" customWidth="1"/>
    <col min="9985" max="9985" width="6.88671875" style="1" customWidth="1"/>
    <col min="9986" max="9987" width="25.44140625" style="1" customWidth="1"/>
    <col min="9988" max="9988" width="16.109375" style="1" customWidth="1"/>
    <col min="9989" max="9989" width="15.109375" style="1" customWidth="1"/>
    <col min="9990" max="9990" width="2.109375" style="1" bestFit="1" customWidth="1"/>
    <col min="9991" max="10237" width="9.109375" style="1"/>
    <col min="10238" max="10238" width="1.44140625" style="1" customWidth="1"/>
    <col min="10239" max="10239" width="2.88671875" style="1" customWidth="1"/>
    <col min="10240" max="10240" width="40.44140625" style="1" customWidth="1"/>
    <col min="10241" max="10241" width="6.88671875" style="1" customWidth="1"/>
    <col min="10242" max="10243" width="25.44140625" style="1" customWidth="1"/>
    <col min="10244" max="10244" width="16.109375" style="1" customWidth="1"/>
    <col min="10245" max="10245" width="15.109375" style="1" customWidth="1"/>
    <col min="10246" max="10246" width="2.109375" style="1" bestFit="1" customWidth="1"/>
    <col min="10247" max="10493" width="9.109375" style="1"/>
    <col min="10494" max="10494" width="1.44140625" style="1" customWidth="1"/>
    <col min="10495" max="10495" width="2.88671875" style="1" customWidth="1"/>
    <col min="10496" max="10496" width="40.44140625" style="1" customWidth="1"/>
    <col min="10497" max="10497" width="6.88671875" style="1" customWidth="1"/>
    <col min="10498" max="10499" width="25.44140625" style="1" customWidth="1"/>
    <col min="10500" max="10500" width="16.109375" style="1" customWidth="1"/>
    <col min="10501" max="10501" width="15.109375" style="1" customWidth="1"/>
    <col min="10502" max="10502" width="2.109375" style="1" bestFit="1" customWidth="1"/>
    <col min="10503" max="10749" width="9.109375" style="1"/>
    <col min="10750" max="10750" width="1.44140625" style="1" customWidth="1"/>
    <col min="10751" max="10751" width="2.88671875" style="1" customWidth="1"/>
    <col min="10752" max="10752" width="40.44140625" style="1" customWidth="1"/>
    <col min="10753" max="10753" width="6.88671875" style="1" customWidth="1"/>
    <col min="10754" max="10755" width="25.44140625" style="1" customWidth="1"/>
    <col min="10756" max="10756" width="16.109375" style="1" customWidth="1"/>
    <col min="10757" max="10757" width="15.109375" style="1" customWidth="1"/>
    <col min="10758" max="10758" width="2.109375" style="1" bestFit="1" customWidth="1"/>
    <col min="10759" max="11005" width="9.109375" style="1"/>
    <col min="11006" max="11006" width="1.44140625" style="1" customWidth="1"/>
    <col min="11007" max="11007" width="2.88671875" style="1" customWidth="1"/>
    <col min="11008" max="11008" width="40.44140625" style="1" customWidth="1"/>
    <col min="11009" max="11009" width="6.88671875" style="1" customWidth="1"/>
    <col min="11010" max="11011" width="25.44140625" style="1" customWidth="1"/>
    <col min="11012" max="11012" width="16.109375" style="1" customWidth="1"/>
    <col min="11013" max="11013" width="15.109375" style="1" customWidth="1"/>
    <col min="11014" max="11014" width="2.109375" style="1" bestFit="1" customWidth="1"/>
    <col min="11015" max="11261" width="9.109375" style="1"/>
    <col min="11262" max="11262" width="1.44140625" style="1" customWidth="1"/>
    <col min="11263" max="11263" width="2.88671875" style="1" customWidth="1"/>
    <col min="11264" max="11264" width="40.44140625" style="1" customWidth="1"/>
    <col min="11265" max="11265" width="6.88671875" style="1" customWidth="1"/>
    <col min="11266" max="11267" width="25.44140625" style="1" customWidth="1"/>
    <col min="11268" max="11268" width="16.109375" style="1" customWidth="1"/>
    <col min="11269" max="11269" width="15.109375" style="1" customWidth="1"/>
    <col min="11270" max="11270" width="2.109375" style="1" bestFit="1" customWidth="1"/>
    <col min="11271" max="11517" width="9.109375" style="1"/>
    <col min="11518" max="11518" width="1.44140625" style="1" customWidth="1"/>
    <col min="11519" max="11519" width="2.88671875" style="1" customWidth="1"/>
    <col min="11520" max="11520" width="40.44140625" style="1" customWidth="1"/>
    <col min="11521" max="11521" width="6.88671875" style="1" customWidth="1"/>
    <col min="11522" max="11523" width="25.44140625" style="1" customWidth="1"/>
    <col min="11524" max="11524" width="16.109375" style="1" customWidth="1"/>
    <col min="11525" max="11525" width="15.109375" style="1" customWidth="1"/>
    <col min="11526" max="11526" width="2.109375" style="1" bestFit="1" customWidth="1"/>
    <col min="11527" max="11773" width="9.109375" style="1"/>
    <col min="11774" max="11774" width="1.44140625" style="1" customWidth="1"/>
    <col min="11775" max="11775" width="2.88671875" style="1" customWidth="1"/>
    <col min="11776" max="11776" width="40.44140625" style="1" customWidth="1"/>
    <col min="11777" max="11777" width="6.88671875" style="1" customWidth="1"/>
    <col min="11778" max="11779" width="25.44140625" style="1" customWidth="1"/>
    <col min="11780" max="11780" width="16.109375" style="1" customWidth="1"/>
    <col min="11781" max="11781" width="15.109375" style="1" customWidth="1"/>
    <col min="11782" max="11782" width="2.109375" style="1" bestFit="1" customWidth="1"/>
    <col min="11783" max="12029" width="9.109375" style="1"/>
    <col min="12030" max="12030" width="1.44140625" style="1" customWidth="1"/>
    <col min="12031" max="12031" width="2.88671875" style="1" customWidth="1"/>
    <col min="12032" max="12032" width="40.44140625" style="1" customWidth="1"/>
    <col min="12033" max="12033" width="6.88671875" style="1" customWidth="1"/>
    <col min="12034" max="12035" width="25.44140625" style="1" customWidth="1"/>
    <col min="12036" max="12036" width="16.109375" style="1" customWidth="1"/>
    <col min="12037" max="12037" width="15.109375" style="1" customWidth="1"/>
    <col min="12038" max="12038" width="2.109375" style="1" bestFit="1" customWidth="1"/>
    <col min="12039" max="12285" width="9.109375" style="1"/>
    <col min="12286" max="12286" width="1.44140625" style="1" customWidth="1"/>
    <col min="12287" max="12287" width="2.88671875" style="1" customWidth="1"/>
    <col min="12288" max="12288" width="40.44140625" style="1" customWidth="1"/>
    <col min="12289" max="12289" width="6.88671875" style="1" customWidth="1"/>
    <col min="12290" max="12291" width="25.44140625" style="1" customWidth="1"/>
    <col min="12292" max="12292" width="16.109375" style="1" customWidth="1"/>
    <col min="12293" max="12293" width="15.109375" style="1" customWidth="1"/>
    <col min="12294" max="12294" width="2.109375" style="1" bestFit="1" customWidth="1"/>
    <col min="12295" max="12541" width="9.109375" style="1"/>
    <col min="12542" max="12542" width="1.44140625" style="1" customWidth="1"/>
    <col min="12543" max="12543" width="2.88671875" style="1" customWidth="1"/>
    <col min="12544" max="12544" width="40.44140625" style="1" customWidth="1"/>
    <col min="12545" max="12545" width="6.88671875" style="1" customWidth="1"/>
    <col min="12546" max="12547" width="25.44140625" style="1" customWidth="1"/>
    <col min="12548" max="12548" width="16.109375" style="1" customWidth="1"/>
    <col min="12549" max="12549" width="15.109375" style="1" customWidth="1"/>
    <col min="12550" max="12550" width="2.109375" style="1" bestFit="1" customWidth="1"/>
    <col min="12551" max="12797" width="9.109375" style="1"/>
    <col min="12798" max="12798" width="1.44140625" style="1" customWidth="1"/>
    <col min="12799" max="12799" width="2.88671875" style="1" customWidth="1"/>
    <col min="12800" max="12800" width="40.44140625" style="1" customWidth="1"/>
    <col min="12801" max="12801" width="6.88671875" style="1" customWidth="1"/>
    <col min="12802" max="12803" width="25.44140625" style="1" customWidth="1"/>
    <col min="12804" max="12804" width="16.109375" style="1" customWidth="1"/>
    <col min="12805" max="12805" width="15.109375" style="1" customWidth="1"/>
    <col min="12806" max="12806" width="2.109375" style="1" bestFit="1" customWidth="1"/>
    <col min="12807" max="13053" width="9.109375" style="1"/>
    <col min="13054" max="13054" width="1.44140625" style="1" customWidth="1"/>
    <col min="13055" max="13055" width="2.88671875" style="1" customWidth="1"/>
    <col min="13056" max="13056" width="40.44140625" style="1" customWidth="1"/>
    <col min="13057" max="13057" width="6.88671875" style="1" customWidth="1"/>
    <col min="13058" max="13059" width="25.44140625" style="1" customWidth="1"/>
    <col min="13060" max="13060" width="16.109375" style="1" customWidth="1"/>
    <col min="13061" max="13061" width="15.109375" style="1" customWidth="1"/>
    <col min="13062" max="13062" width="2.109375" style="1" bestFit="1" customWidth="1"/>
    <col min="13063" max="13309" width="9.109375" style="1"/>
    <col min="13310" max="13310" width="1.44140625" style="1" customWidth="1"/>
    <col min="13311" max="13311" width="2.88671875" style="1" customWidth="1"/>
    <col min="13312" max="13312" width="40.44140625" style="1" customWidth="1"/>
    <col min="13313" max="13313" width="6.88671875" style="1" customWidth="1"/>
    <col min="13314" max="13315" width="25.44140625" style="1" customWidth="1"/>
    <col min="13316" max="13316" width="16.109375" style="1" customWidth="1"/>
    <col min="13317" max="13317" width="15.109375" style="1" customWidth="1"/>
    <col min="13318" max="13318" width="2.109375" style="1" bestFit="1" customWidth="1"/>
    <col min="13319" max="13565" width="9.109375" style="1"/>
    <col min="13566" max="13566" width="1.44140625" style="1" customWidth="1"/>
    <col min="13567" max="13567" width="2.88671875" style="1" customWidth="1"/>
    <col min="13568" max="13568" width="40.44140625" style="1" customWidth="1"/>
    <col min="13569" max="13569" width="6.88671875" style="1" customWidth="1"/>
    <col min="13570" max="13571" width="25.44140625" style="1" customWidth="1"/>
    <col min="13572" max="13572" width="16.109375" style="1" customWidth="1"/>
    <col min="13573" max="13573" width="15.109375" style="1" customWidth="1"/>
    <col min="13574" max="13574" width="2.109375" style="1" bestFit="1" customWidth="1"/>
    <col min="13575" max="13821" width="9.109375" style="1"/>
    <col min="13822" max="13822" width="1.44140625" style="1" customWidth="1"/>
    <col min="13823" max="13823" width="2.88671875" style="1" customWidth="1"/>
    <col min="13824" max="13824" width="40.44140625" style="1" customWidth="1"/>
    <col min="13825" max="13825" width="6.88671875" style="1" customWidth="1"/>
    <col min="13826" max="13827" width="25.44140625" style="1" customWidth="1"/>
    <col min="13828" max="13828" width="16.109375" style="1" customWidth="1"/>
    <col min="13829" max="13829" width="15.109375" style="1" customWidth="1"/>
    <col min="13830" max="13830" width="2.109375" style="1" bestFit="1" customWidth="1"/>
    <col min="13831" max="14077" width="9.109375" style="1"/>
    <col min="14078" max="14078" width="1.44140625" style="1" customWidth="1"/>
    <col min="14079" max="14079" width="2.88671875" style="1" customWidth="1"/>
    <col min="14080" max="14080" width="40.44140625" style="1" customWidth="1"/>
    <col min="14081" max="14081" width="6.88671875" style="1" customWidth="1"/>
    <col min="14082" max="14083" width="25.44140625" style="1" customWidth="1"/>
    <col min="14084" max="14084" width="16.109375" style="1" customWidth="1"/>
    <col min="14085" max="14085" width="15.109375" style="1" customWidth="1"/>
    <col min="14086" max="14086" width="2.109375" style="1" bestFit="1" customWidth="1"/>
    <col min="14087" max="14333" width="9.109375" style="1"/>
    <col min="14334" max="14334" width="1.44140625" style="1" customWidth="1"/>
    <col min="14335" max="14335" width="2.88671875" style="1" customWidth="1"/>
    <col min="14336" max="14336" width="40.44140625" style="1" customWidth="1"/>
    <col min="14337" max="14337" width="6.88671875" style="1" customWidth="1"/>
    <col min="14338" max="14339" width="25.44140625" style="1" customWidth="1"/>
    <col min="14340" max="14340" width="16.109375" style="1" customWidth="1"/>
    <col min="14341" max="14341" width="15.109375" style="1" customWidth="1"/>
    <col min="14342" max="14342" width="2.109375" style="1" bestFit="1" customWidth="1"/>
    <col min="14343" max="14589" width="9.109375" style="1"/>
    <col min="14590" max="14590" width="1.44140625" style="1" customWidth="1"/>
    <col min="14591" max="14591" width="2.88671875" style="1" customWidth="1"/>
    <col min="14592" max="14592" width="40.44140625" style="1" customWidth="1"/>
    <col min="14593" max="14593" width="6.88671875" style="1" customWidth="1"/>
    <col min="14594" max="14595" width="25.44140625" style="1" customWidth="1"/>
    <col min="14596" max="14596" width="16.109375" style="1" customWidth="1"/>
    <col min="14597" max="14597" width="15.109375" style="1" customWidth="1"/>
    <col min="14598" max="14598" width="2.109375" style="1" bestFit="1" customWidth="1"/>
    <col min="14599" max="14845" width="9.109375" style="1"/>
    <col min="14846" max="14846" width="1.44140625" style="1" customWidth="1"/>
    <col min="14847" max="14847" width="2.88671875" style="1" customWidth="1"/>
    <col min="14848" max="14848" width="40.44140625" style="1" customWidth="1"/>
    <col min="14849" max="14849" width="6.88671875" style="1" customWidth="1"/>
    <col min="14850" max="14851" width="25.44140625" style="1" customWidth="1"/>
    <col min="14852" max="14852" width="16.109375" style="1" customWidth="1"/>
    <col min="14853" max="14853" width="15.109375" style="1" customWidth="1"/>
    <col min="14854" max="14854" width="2.109375" style="1" bestFit="1" customWidth="1"/>
    <col min="14855" max="15101" width="9.109375" style="1"/>
    <col min="15102" max="15102" width="1.44140625" style="1" customWidth="1"/>
    <col min="15103" max="15103" width="2.88671875" style="1" customWidth="1"/>
    <col min="15104" max="15104" width="40.44140625" style="1" customWidth="1"/>
    <col min="15105" max="15105" width="6.88671875" style="1" customWidth="1"/>
    <col min="15106" max="15107" width="25.44140625" style="1" customWidth="1"/>
    <col min="15108" max="15108" width="16.109375" style="1" customWidth="1"/>
    <col min="15109" max="15109" width="15.109375" style="1" customWidth="1"/>
    <col min="15110" max="15110" width="2.109375" style="1" bestFit="1" customWidth="1"/>
    <col min="15111" max="15357" width="9.109375" style="1"/>
    <col min="15358" max="15358" width="1.44140625" style="1" customWidth="1"/>
    <col min="15359" max="15359" width="2.88671875" style="1" customWidth="1"/>
    <col min="15360" max="15360" width="40.44140625" style="1" customWidth="1"/>
    <col min="15361" max="15361" width="6.88671875" style="1" customWidth="1"/>
    <col min="15362" max="15363" width="25.44140625" style="1" customWidth="1"/>
    <col min="15364" max="15364" width="16.109375" style="1" customWidth="1"/>
    <col min="15365" max="15365" width="15.109375" style="1" customWidth="1"/>
    <col min="15366" max="15366" width="2.109375" style="1" bestFit="1" customWidth="1"/>
    <col min="15367" max="15613" width="9.109375" style="1"/>
    <col min="15614" max="15614" width="1.44140625" style="1" customWidth="1"/>
    <col min="15615" max="15615" width="2.88671875" style="1" customWidth="1"/>
    <col min="15616" max="15616" width="40.44140625" style="1" customWidth="1"/>
    <col min="15617" max="15617" width="6.88671875" style="1" customWidth="1"/>
    <col min="15618" max="15619" width="25.44140625" style="1" customWidth="1"/>
    <col min="15620" max="15620" width="16.109375" style="1" customWidth="1"/>
    <col min="15621" max="15621" width="15.109375" style="1" customWidth="1"/>
    <col min="15622" max="15622" width="2.109375" style="1" bestFit="1" customWidth="1"/>
    <col min="15623" max="15869" width="9.109375" style="1"/>
    <col min="15870" max="15870" width="1.44140625" style="1" customWidth="1"/>
    <col min="15871" max="15871" width="2.88671875" style="1" customWidth="1"/>
    <col min="15872" max="15872" width="40.44140625" style="1" customWidth="1"/>
    <col min="15873" max="15873" width="6.88671875" style="1" customWidth="1"/>
    <col min="15874" max="15875" width="25.44140625" style="1" customWidth="1"/>
    <col min="15876" max="15876" width="16.109375" style="1" customWidth="1"/>
    <col min="15877" max="15877" width="15.109375" style="1" customWidth="1"/>
    <col min="15878" max="15878" width="2.109375" style="1" bestFit="1" customWidth="1"/>
    <col min="15879" max="16125" width="9.109375" style="1"/>
    <col min="16126" max="16126" width="1.44140625" style="1" customWidth="1"/>
    <col min="16127" max="16127" width="2.88671875" style="1" customWidth="1"/>
    <col min="16128" max="16128" width="40.44140625" style="1" customWidth="1"/>
    <col min="16129" max="16129" width="6.88671875" style="1" customWidth="1"/>
    <col min="16130" max="16131" width="25.44140625" style="1" customWidth="1"/>
    <col min="16132" max="16132" width="16.109375" style="1" customWidth="1"/>
    <col min="16133" max="16133" width="15.109375" style="1" customWidth="1"/>
    <col min="16134" max="16134" width="2.109375" style="1" bestFit="1" customWidth="1"/>
    <col min="16135" max="16381" width="9.109375" style="1"/>
    <col min="16382" max="16384" width="9.109375" style="1" customWidth="1"/>
  </cols>
  <sheetData>
    <row r="1" spans="1:9" ht="17.25" customHeight="1" x14ac:dyDescent="0.25">
      <c r="A1" s="663" t="s">
        <v>373</v>
      </c>
      <c r="B1" s="664"/>
      <c r="C1" s="664"/>
      <c r="D1" s="664"/>
      <c r="E1" s="664"/>
      <c r="F1" s="664"/>
      <c r="G1" s="664"/>
      <c r="H1" s="664"/>
      <c r="I1" s="665"/>
    </row>
    <row r="2" spans="1:9" ht="24" hidden="1" customHeight="1" x14ac:dyDescent="0.25">
      <c r="A2" s="136" t="s">
        <v>472</v>
      </c>
      <c r="B2" s="586"/>
      <c r="C2" s="586"/>
      <c r="D2" s="586"/>
      <c r="E2" s="137"/>
      <c r="F2" s="587"/>
      <c r="G2" s="587"/>
      <c r="I2" s="103"/>
    </row>
    <row r="3" spans="1:9" ht="24" customHeight="1" x14ac:dyDescent="0.25">
      <c r="A3" s="676" t="str">
        <f>DataSheet!B5</f>
        <v>NAME OF THE INSTITUTION</v>
      </c>
      <c r="B3" s="677"/>
      <c r="C3" s="677"/>
      <c r="D3" s="677"/>
      <c r="E3" s="677"/>
      <c r="F3" s="677"/>
      <c r="G3" s="677"/>
      <c r="H3" s="677"/>
      <c r="I3" s="678"/>
    </row>
    <row r="4" spans="1:9" ht="24" customHeight="1" x14ac:dyDescent="0.25">
      <c r="A4" s="676" t="str">
        <f>DataSheet!B9</f>
        <v>Address of the  Institution</v>
      </c>
      <c r="B4" s="677"/>
      <c r="C4" s="677"/>
      <c r="D4" s="677"/>
      <c r="E4" s="677"/>
      <c r="F4" s="677"/>
      <c r="G4" s="677"/>
      <c r="H4" s="677"/>
      <c r="I4" s="678"/>
    </row>
    <row r="5" spans="1:9" ht="18.75" customHeight="1" x14ac:dyDescent="0.25">
      <c r="A5" s="671" t="str">
        <f>DataSheet!A7</f>
        <v>An Institution under         Schedule of   MALANKARA ORTHODOX SYRIAN CHURCH</v>
      </c>
      <c r="B5" s="672"/>
      <c r="C5" s="672"/>
      <c r="D5" s="672"/>
      <c r="E5" s="672"/>
      <c r="F5" s="672"/>
      <c r="G5" s="672"/>
      <c r="H5" s="672"/>
      <c r="I5" s="673"/>
    </row>
    <row r="6" spans="1:9" ht="24" customHeight="1" thickBot="1" x14ac:dyDescent="0.35">
      <c r="A6" s="671" t="s">
        <v>589</v>
      </c>
      <c r="B6" s="674"/>
      <c r="C6" s="674"/>
      <c r="D6" s="674"/>
      <c r="E6" s="674"/>
      <c r="F6" s="674"/>
      <c r="G6" s="674"/>
      <c r="H6" s="674"/>
      <c r="I6" s="675"/>
    </row>
    <row r="7" spans="1:9" ht="18.75" customHeight="1" thickBot="1" x14ac:dyDescent="0.3">
      <c r="A7" s="172"/>
      <c r="B7" s="173" t="s">
        <v>0</v>
      </c>
      <c r="C7" s="174" t="s">
        <v>12</v>
      </c>
      <c r="D7" s="174" t="s">
        <v>588</v>
      </c>
      <c r="E7" s="175" t="s">
        <v>18</v>
      </c>
      <c r="F7" s="177" t="s">
        <v>0</v>
      </c>
      <c r="G7" s="177" t="s">
        <v>12</v>
      </c>
      <c r="H7" s="174" t="s">
        <v>588</v>
      </c>
      <c r="I7" s="175" t="s">
        <v>18</v>
      </c>
    </row>
    <row r="8" spans="1:9" ht="15" customHeight="1" x14ac:dyDescent="0.25">
      <c r="A8" s="140"/>
      <c r="B8" s="588" t="s">
        <v>13</v>
      </c>
      <c r="C8" s="141"/>
      <c r="D8" s="171"/>
      <c r="E8" s="170"/>
      <c r="F8" s="178" t="s">
        <v>15</v>
      </c>
      <c r="H8" s="154"/>
      <c r="I8" s="103"/>
    </row>
    <row r="9" spans="1:9" ht="15" customHeight="1" x14ac:dyDescent="0.25">
      <c r="A9" s="140"/>
      <c r="B9" s="588"/>
      <c r="C9" s="150"/>
      <c r="D9" s="171"/>
      <c r="E9" s="170"/>
      <c r="F9" s="169"/>
      <c r="H9" s="154"/>
      <c r="I9" s="103"/>
    </row>
    <row r="10" spans="1:9" ht="24" customHeight="1" x14ac:dyDescent="0.25">
      <c r="A10" s="108"/>
      <c r="B10" s="589" t="s">
        <v>758</v>
      </c>
      <c r="C10" s="142" t="s">
        <v>613</v>
      </c>
      <c r="D10" s="152">
        <f>'R &amp; P Schedule'!D31</f>
        <v>0</v>
      </c>
      <c r="E10" s="170">
        <f>'R &amp; P Schedule'!E31</f>
        <v>0</v>
      </c>
      <c r="F10" s="169" t="s">
        <v>736</v>
      </c>
      <c r="G10" s="180" t="s">
        <v>622</v>
      </c>
      <c r="H10" s="143">
        <f>'R &amp; P Schedule'!D138</f>
        <v>0</v>
      </c>
      <c r="I10" s="170">
        <f>'R &amp; P Schedule'!E138</f>
        <v>0</v>
      </c>
    </row>
    <row r="11" spans="1:9" ht="24" customHeight="1" x14ac:dyDescent="0.25">
      <c r="A11" s="108"/>
      <c r="B11" s="589" t="s">
        <v>732</v>
      </c>
      <c r="C11" s="142" t="s">
        <v>614</v>
      </c>
      <c r="D11" s="143">
        <f>'R &amp; P Schedule'!D38</f>
        <v>0</v>
      </c>
      <c r="E11" s="170">
        <f>'R &amp; P Schedule'!E38</f>
        <v>0</v>
      </c>
      <c r="F11" s="589" t="s">
        <v>720</v>
      </c>
      <c r="G11" s="180" t="s">
        <v>623</v>
      </c>
      <c r="H11" s="143">
        <f>'R &amp; P Schedule'!D150</f>
        <v>0</v>
      </c>
      <c r="I11" s="170">
        <f>'R &amp; P Schedule'!E150</f>
        <v>0</v>
      </c>
    </row>
    <row r="12" spans="1:9" ht="24" customHeight="1" x14ac:dyDescent="0.25">
      <c r="A12" s="108"/>
      <c r="B12" s="589" t="s">
        <v>21</v>
      </c>
      <c r="C12" s="142" t="s">
        <v>615</v>
      </c>
      <c r="D12" s="143">
        <f>'R &amp; P Schedule'!D42</f>
        <v>0</v>
      </c>
      <c r="E12" s="170">
        <f>'R &amp; P Schedule'!E42</f>
        <v>0</v>
      </c>
      <c r="F12" s="589" t="s">
        <v>737</v>
      </c>
      <c r="G12" s="181" t="s">
        <v>624</v>
      </c>
      <c r="H12" s="143">
        <f>'R &amp; P Schedule'!D156</f>
        <v>0</v>
      </c>
      <c r="I12" s="170">
        <f>'R &amp; P Schedule'!E156</f>
        <v>0</v>
      </c>
    </row>
    <row r="13" spans="1:9" ht="24" customHeight="1" x14ac:dyDescent="0.25">
      <c r="A13" s="108"/>
      <c r="B13" s="589" t="s">
        <v>733</v>
      </c>
      <c r="C13" s="142" t="s">
        <v>616</v>
      </c>
      <c r="D13" s="143">
        <f>'R &amp; P Schedule'!D49</f>
        <v>0</v>
      </c>
      <c r="E13" s="170">
        <f>'R &amp; P Schedule'!E49</f>
        <v>0</v>
      </c>
      <c r="F13" s="590" t="s">
        <v>738</v>
      </c>
      <c r="G13" s="476"/>
      <c r="H13" s="477"/>
      <c r="I13" s="479"/>
    </row>
    <row r="14" spans="1:9" ht="24" customHeight="1" x14ac:dyDescent="0.25">
      <c r="A14" s="108"/>
      <c r="B14" s="589" t="s">
        <v>368</v>
      </c>
      <c r="C14" s="142" t="s">
        <v>617</v>
      </c>
      <c r="D14" s="143">
        <f>'R &amp; P Schedule'!D58</f>
        <v>0</v>
      </c>
      <c r="E14" s="170">
        <f>'R &amp; P Schedule'!E58</f>
        <v>0</v>
      </c>
      <c r="F14" s="589" t="s">
        <v>739</v>
      </c>
      <c r="G14" s="181" t="s">
        <v>749</v>
      </c>
      <c r="H14" s="143">
        <f>'R &amp; P Schedule'!D159</f>
        <v>0</v>
      </c>
      <c r="I14" s="170">
        <f>'R &amp; P Schedule'!E159</f>
        <v>0</v>
      </c>
    </row>
    <row r="15" spans="1:9" ht="24" customHeight="1" x14ac:dyDescent="0.25">
      <c r="A15" s="108"/>
      <c r="B15" s="591" t="s">
        <v>370</v>
      </c>
      <c r="C15" s="142" t="s">
        <v>618</v>
      </c>
      <c r="D15" s="143">
        <f>'R &amp; P Schedule'!D62</f>
        <v>0</v>
      </c>
      <c r="E15" s="170">
        <f>'R &amp; P Schedule'!E62</f>
        <v>0</v>
      </c>
      <c r="F15" s="589" t="s">
        <v>740</v>
      </c>
      <c r="G15" s="181" t="s">
        <v>751</v>
      </c>
      <c r="H15" s="143">
        <f>'R &amp; P Schedule'!D160</f>
        <v>0</v>
      </c>
      <c r="I15" s="170">
        <f>'R &amp; P Schedule'!E160</f>
        <v>0</v>
      </c>
    </row>
    <row r="16" spans="1:9" ht="24" customHeight="1" x14ac:dyDescent="0.25">
      <c r="A16" s="108"/>
      <c r="B16" s="591" t="s">
        <v>42</v>
      </c>
      <c r="C16" s="142" t="s">
        <v>619</v>
      </c>
      <c r="D16" s="143">
        <f>'R &amp; P Schedule'!D69</f>
        <v>0</v>
      </c>
      <c r="E16" s="170">
        <f>'R &amp; P Schedule'!E69</f>
        <v>0</v>
      </c>
      <c r="F16" s="589" t="s">
        <v>741</v>
      </c>
      <c r="G16" s="181" t="s">
        <v>750</v>
      </c>
      <c r="H16" s="143">
        <f>'R &amp; P Schedule'!D161</f>
        <v>0</v>
      </c>
      <c r="I16" s="170">
        <f>'R &amp; P Schedule'!E161</f>
        <v>0</v>
      </c>
    </row>
    <row r="17" spans="1:9" ht="24" customHeight="1" x14ac:dyDescent="0.25">
      <c r="A17" s="108"/>
      <c r="B17" s="592" t="s">
        <v>492</v>
      </c>
      <c r="C17" s="478"/>
      <c r="D17" s="477"/>
      <c r="E17" s="479"/>
      <c r="F17" s="589" t="s">
        <v>742</v>
      </c>
      <c r="G17" s="181" t="s">
        <v>625</v>
      </c>
      <c r="H17" s="143">
        <f>'R &amp; P Schedule'!D170</f>
        <v>0</v>
      </c>
      <c r="I17" s="170">
        <f>'R &amp; P Schedule'!E170</f>
        <v>0</v>
      </c>
    </row>
    <row r="18" spans="1:9" ht="24" customHeight="1" x14ac:dyDescent="0.25">
      <c r="A18" s="108"/>
      <c r="B18" s="591" t="s">
        <v>734</v>
      </c>
      <c r="C18" s="142" t="s">
        <v>777</v>
      </c>
      <c r="D18" s="143">
        <f>'R &amp; P Schedule'!D72</f>
        <v>0</v>
      </c>
      <c r="E18" s="170">
        <f>'R &amp; P Schedule'!E72</f>
        <v>0</v>
      </c>
      <c r="F18" s="591" t="s">
        <v>743</v>
      </c>
      <c r="G18" s="181" t="s">
        <v>626</v>
      </c>
      <c r="H18" s="143">
        <f>'R &amp; P Schedule'!D173</f>
        <v>0</v>
      </c>
      <c r="I18" s="170">
        <f>'R &amp; P Schedule'!E173</f>
        <v>0</v>
      </c>
    </row>
    <row r="19" spans="1:9" ht="24" customHeight="1" x14ac:dyDescent="0.25">
      <c r="A19" s="108"/>
      <c r="B19" s="591" t="s">
        <v>735</v>
      </c>
      <c r="C19" s="181" t="s">
        <v>778</v>
      </c>
      <c r="D19" s="3">
        <f>'R &amp; P Schedule'!D73</f>
        <v>0</v>
      </c>
      <c r="E19" s="170">
        <f>'R &amp; P Schedule'!E73</f>
        <v>0</v>
      </c>
      <c r="F19" s="591" t="s">
        <v>375</v>
      </c>
      <c r="G19" s="181" t="s">
        <v>627</v>
      </c>
      <c r="H19" s="143">
        <f>'R &amp; P Schedule'!D181</f>
        <v>0</v>
      </c>
      <c r="I19" s="170">
        <f>'R &amp; P Schedule'!E181</f>
        <v>0</v>
      </c>
    </row>
    <row r="20" spans="1:9" ht="24" customHeight="1" x14ac:dyDescent="0.25">
      <c r="A20" s="108"/>
      <c r="B20" s="591" t="s">
        <v>390</v>
      </c>
      <c r="C20" s="142" t="s">
        <v>620</v>
      </c>
      <c r="D20" s="143">
        <f>'R &amp; P Schedule'!D124</f>
        <v>0</v>
      </c>
      <c r="E20" s="170">
        <f>'R &amp; P Schedule'!E124</f>
        <v>0</v>
      </c>
      <c r="F20" s="591" t="s">
        <v>16</v>
      </c>
      <c r="G20" s="181" t="s">
        <v>628</v>
      </c>
      <c r="H20" s="143">
        <f>'R &amp; P Schedule'!D250</f>
        <v>0</v>
      </c>
      <c r="I20" s="170">
        <f>'R &amp; P Schedule'!E250</f>
        <v>0</v>
      </c>
    </row>
    <row r="21" spans="1:9" ht="24.75" customHeight="1" x14ac:dyDescent="0.25">
      <c r="A21" s="108"/>
      <c r="B21" s="589" t="s">
        <v>473</v>
      </c>
      <c r="C21" s="142" t="s">
        <v>621</v>
      </c>
      <c r="D21" s="143">
        <f>'R &amp; P Schedule'!D132</f>
        <v>0</v>
      </c>
      <c r="E21" s="170">
        <f>'R &amp; P Schedule'!E132</f>
        <v>0</v>
      </c>
      <c r="F21" s="589" t="s">
        <v>473</v>
      </c>
      <c r="G21" s="181" t="s">
        <v>629</v>
      </c>
      <c r="H21" s="144">
        <f>'R &amp; P Schedule'!D257</f>
        <v>0</v>
      </c>
      <c r="I21" s="593">
        <f>'R &amp; P Schedule'!E257</f>
        <v>0</v>
      </c>
    </row>
    <row r="22" spans="1:9" ht="24.75" customHeight="1" thickBot="1" x14ac:dyDescent="0.3">
      <c r="A22" s="108"/>
      <c r="B22" s="589"/>
      <c r="C22" s="142"/>
      <c r="D22" s="143"/>
      <c r="E22" s="170"/>
      <c r="F22" s="589" t="s">
        <v>759</v>
      </c>
      <c r="G22" s="181" t="s">
        <v>630</v>
      </c>
      <c r="H22" s="143">
        <f>'R &amp; P Schedule'!D289</f>
        <v>0</v>
      </c>
      <c r="I22" s="170">
        <f>'R &amp; P Schedule'!E289</f>
        <v>0</v>
      </c>
    </row>
    <row r="23" spans="1:9" ht="24" customHeight="1" thickBot="1" x14ac:dyDescent="0.3">
      <c r="A23" s="176"/>
      <c r="B23" s="145" t="s">
        <v>14</v>
      </c>
      <c r="C23" s="145"/>
      <c r="D23" s="385">
        <f>SUM(D10:D22)</f>
        <v>0</v>
      </c>
      <c r="E23" s="385">
        <f>SUM(E10:E22)</f>
        <v>0</v>
      </c>
      <c r="F23" s="179" t="s">
        <v>17</v>
      </c>
      <c r="G23" s="145"/>
      <c r="H23" s="385">
        <f>SUM(H10:H22)</f>
        <v>0</v>
      </c>
      <c r="I23" s="384">
        <f>SUM(I10:I22)</f>
        <v>0</v>
      </c>
    </row>
    <row r="24" spans="1:9" ht="18" customHeight="1" x14ac:dyDescent="0.25">
      <c r="A24" s="100"/>
      <c r="B24" s="581" t="str">
        <f>BS!B49</f>
        <v>For NAME OF THE INSTITUTION</v>
      </c>
      <c r="C24" s="580"/>
      <c r="D24" s="3"/>
      <c r="I24" s="594" t="str">
        <f>BS!F49</f>
        <v>As per our Report in Form 10B</v>
      </c>
    </row>
    <row r="25" spans="1:9" ht="18" customHeight="1" x14ac:dyDescent="0.25">
      <c r="A25" s="100"/>
      <c r="B25" s="668"/>
      <c r="C25" s="668"/>
      <c r="D25" s="3"/>
      <c r="I25" s="594">
        <f>BS!F50</f>
        <v>0</v>
      </c>
    </row>
    <row r="26" spans="1:9" ht="18" customHeight="1" x14ac:dyDescent="0.3">
      <c r="A26" s="138"/>
      <c r="B26" s="669"/>
      <c r="C26" s="669"/>
      <c r="D26" s="135"/>
      <c r="I26" s="594" t="str">
        <f>BS!F51</f>
        <v>For Name of the Firm</v>
      </c>
    </row>
    <row r="27" spans="1:9" ht="18" customHeight="1" x14ac:dyDescent="0.25">
      <c r="A27" s="138"/>
      <c r="B27" s="670"/>
      <c r="C27" s="670"/>
      <c r="D27" s="3"/>
      <c r="I27" s="594" t="str">
        <f>BS!F52</f>
        <v>Chartered Accountants</v>
      </c>
    </row>
    <row r="28" spans="1:9" ht="18" customHeight="1" x14ac:dyDescent="0.25">
      <c r="A28" s="100"/>
      <c r="B28" s="668" t="str">
        <f>BS!B53</f>
        <v>President/Chairman: Name of the President</v>
      </c>
      <c r="C28" s="668"/>
      <c r="D28" s="3"/>
      <c r="I28" s="594" t="str">
        <f>BS!F53</f>
        <v>FRN : XXXXXX</v>
      </c>
    </row>
    <row r="29" spans="1:9" ht="18" customHeight="1" x14ac:dyDescent="0.25">
      <c r="A29" s="139"/>
      <c r="B29" s="667"/>
      <c r="C29" s="667"/>
      <c r="D29" s="3"/>
      <c r="I29" s="594">
        <f>BS!F54</f>
        <v>0</v>
      </c>
    </row>
    <row r="30" spans="1:9" ht="18" customHeight="1" x14ac:dyDescent="0.25">
      <c r="A30" s="100"/>
      <c r="B30" s="667"/>
      <c r="C30" s="667"/>
      <c r="D30" s="3"/>
      <c r="I30" s="594">
        <f>BS!F55</f>
        <v>0</v>
      </c>
    </row>
    <row r="31" spans="1:9" ht="18" customHeight="1" x14ac:dyDescent="0.25">
      <c r="A31" s="100"/>
      <c r="B31" s="666" t="str">
        <f>BS!B56</f>
        <v>Manager:Name of the Manager</v>
      </c>
      <c r="C31" s="666"/>
      <c r="D31" s="3"/>
      <c r="I31" s="103"/>
    </row>
    <row r="32" spans="1:9" ht="18" customHeight="1" x14ac:dyDescent="0.25">
      <c r="A32" s="100"/>
      <c r="D32" s="3"/>
      <c r="I32" s="594" t="str">
        <f>BS!F57</f>
        <v>Name of the Auditor</v>
      </c>
    </row>
    <row r="33" spans="1:9" ht="18" customHeight="1" x14ac:dyDescent="0.25">
      <c r="A33" s="138"/>
      <c r="B33" s="1" t="str">
        <f>BS!B58</f>
        <v xml:space="preserve">Place:  </v>
      </c>
      <c r="D33" s="3"/>
      <c r="I33" s="594" t="str">
        <f>BS!F58</f>
        <v>Partner/Proprietor</v>
      </c>
    </row>
    <row r="34" spans="1:9" x14ac:dyDescent="0.25">
      <c r="A34" s="100"/>
      <c r="B34" s="1" t="str">
        <f>BS!B59</f>
        <v xml:space="preserve">Date : </v>
      </c>
      <c r="D34" s="3"/>
      <c r="I34" s="594" t="str">
        <f>BS!F59</f>
        <v>Mem NoXXXXXX</v>
      </c>
    </row>
    <row r="35" spans="1:9" ht="14.4" thickBot="1" x14ac:dyDescent="0.3">
      <c r="A35" s="595"/>
      <c r="B35" s="596"/>
      <c r="C35" s="596"/>
      <c r="D35" s="597"/>
      <c r="E35" s="596"/>
      <c r="F35" s="596"/>
      <c r="G35" s="596"/>
      <c r="H35" s="596"/>
      <c r="I35" s="598" t="str">
        <f>BS!F60</f>
        <v>UDIN:</v>
      </c>
    </row>
  </sheetData>
  <mergeCells count="12">
    <mergeCell ref="A1:I1"/>
    <mergeCell ref="B31:C31"/>
    <mergeCell ref="B29:C29"/>
    <mergeCell ref="B25:C25"/>
    <mergeCell ref="B26:C26"/>
    <mergeCell ref="B27:C27"/>
    <mergeCell ref="B28:C28"/>
    <mergeCell ref="B30:C30"/>
    <mergeCell ref="A5:I5"/>
    <mergeCell ref="A6:I6"/>
    <mergeCell ref="A4:I4"/>
    <mergeCell ref="A3:I3"/>
  </mergeCells>
  <printOptions horizontalCentered="1"/>
  <pageMargins left="0.7" right="0.7" top="0.75" bottom="0.75" header="0.3" footer="0.3"/>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14"/>
  <sheetViews>
    <sheetView topLeftCell="A190" zoomScale="85" zoomScaleNormal="85" workbookViewId="0">
      <pane xSplit="2" topLeftCell="C1" activePane="topRight" state="frozen"/>
      <selection pane="topRight" activeCell="A198" sqref="A198"/>
    </sheetView>
  </sheetViews>
  <sheetFormatPr defaultColWidth="8.88671875" defaultRowHeight="14.4" x14ac:dyDescent="0.3"/>
  <cols>
    <col min="1" max="1" width="9.109375" customWidth="1"/>
    <col min="2" max="2" width="44.44140625" bestFit="1" customWidth="1"/>
    <col min="3" max="3" width="12" customWidth="1"/>
    <col min="4" max="5" width="17.44140625" customWidth="1"/>
    <col min="10" max="10" width="18.44140625" customWidth="1"/>
  </cols>
  <sheetData>
    <row r="1" spans="1:5" ht="15" thickBot="1" x14ac:dyDescent="0.35">
      <c r="A1" s="681" t="s">
        <v>1279</v>
      </c>
      <c r="B1" s="681"/>
      <c r="C1" s="681"/>
      <c r="D1" s="681"/>
      <c r="E1" s="681"/>
    </row>
    <row r="2" spans="1:5" s="164" customFormat="1" ht="38.25" customHeight="1" x14ac:dyDescent="0.2">
      <c r="A2" s="405" t="s">
        <v>19</v>
      </c>
      <c r="B2" s="406"/>
      <c r="C2" s="406" t="s">
        <v>712</v>
      </c>
      <c r="D2" s="406" t="str">
        <f>'R&amp;P 25'!D7</f>
        <v>As at 31.03.2026</v>
      </c>
      <c r="E2" s="407" t="str">
        <f>'R&amp;P 25'!E7</f>
        <v>As at 31.03.2025</v>
      </c>
    </row>
    <row r="3" spans="1:5" x14ac:dyDescent="0.3">
      <c r="A3" s="392"/>
      <c r="B3" s="308"/>
      <c r="C3" s="308"/>
      <c r="D3" s="309"/>
      <c r="E3" s="393"/>
    </row>
    <row r="4" spans="1:5" x14ac:dyDescent="0.3">
      <c r="A4" s="210" t="s">
        <v>631</v>
      </c>
      <c r="B4" s="99"/>
      <c r="C4" s="10"/>
      <c r="D4" s="10"/>
      <c r="E4" s="408"/>
    </row>
    <row r="5" spans="1:5" x14ac:dyDescent="0.3">
      <c r="A5" s="679" t="s">
        <v>757</v>
      </c>
      <c r="B5" s="680"/>
      <c r="C5" s="126"/>
      <c r="D5" s="10"/>
      <c r="E5" s="408"/>
    </row>
    <row r="6" spans="1:5" x14ac:dyDescent="0.3">
      <c r="A6" s="679" t="s">
        <v>81</v>
      </c>
      <c r="B6" s="680"/>
      <c r="C6" s="126"/>
      <c r="D6" s="10"/>
      <c r="E6" s="408"/>
    </row>
    <row r="7" spans="1:5" x14ac:dyDescent="0.3">
      <c r="A7" s="409" t="s">
        <v>82</v>
      </c>
      <c r="B7" s="10"/>
      <c r="C7" s="10"/>
      <c r="D7" s="443"/>
      <c r="E7" s="495"/>
    </row>
    <row r="8" spans="1:5" x14ac:dyDescent="0.3">
      <c r="A8" s="410"/>
      <c r="B8" s="109" t="s">
        <v>442</v>
      </c>
      <c r="C8" s="109"/>
      <c r="D8" s="10"/>
      <c r="E8" s="408"/>
    </row>
    <row r="9" spans="1:5" x14ac:dyDescent="0.3">
      <c r="A9" s="410"/>
      <c r="B9" s="109"/>
      <c r="C9" s="109"/>
      <c r="D9" s="10"/>
      <c r="E9" s="408"/>
    </row>
    <row r="10" spans="1:5" ht="15" thickBot="1" x14ac:dyDescent="0.35">
      <c r="A10" s="410"/>
      <c r="B10" s="123" t="s">
        <v>78</v>
      </c>
      <c r="C10" s="294"/>
      <c r="D10" s="446">
        <f t="shared" ref="D10:E10" si="0">SUM(D8:D9)</f>
        <v>0</v>
      </c>
      <c r="E10" s="460">
        <f t="shared" si="0"/>
        <v>0</v>
      </c>
    </row>
    <row r="11" spans="1:5" ht="15" thickTop="1" x14ac:dyDescent="0.3">
      <c r="A11" s="214" t="s">
        <v>83</v>
      </c>
      <c r="B11" s="99"/>
      <c r="C11" s="10"/>
      <c r="D11" s="99"/>
      <c r="E11" s="282"/>
    </row>
    <row r="12" spans="1:5" x14ac:dyDescent="0.3">
      <c r="A12" s="389" t="s">
        <v>837</v>
      </c>
      <c r="B12" s="127" t="s">
        <v>84</v>
      </c>
      <c r="C12" s="295"/>
      <c r="D12" s="443"/>
      <c r="E12" s="495"/>
    </row>
    <row r="13" spans="1:5" x14ac:dyDescent="0.3">
      <c r="A13" s="410"/>
      <c r="B13" s="296">
        <v>1</v>
      </c>
      <c r="C13" s="296"/>
      <c r="D13" s="10"/>
      <c r="E13" s="408"/>
    </row>
    <row r="14" spans="1:5" x14ac:dyDescent="0.3">
      <c r="A14" s="410"/>
      <c r="B14" s="296">
        <v>2</v>
      </c>
      <c r="C14" s="296"/>
      <c r="D14" s="10"/>
      <c r="E14" s="408"/>
    </row>
    <row r="15" spans="1:5" x14ac:dyDescent="0.3">
      <c r="A15" s="410"/>
      <c r="B15" s="109">
        <v>3</v>
      </c>
      <c r="C15" s="296"/>
      <c r="D15" s="10"/>
      <c r="E15" s="408"/>
    </row>
    <row r="16" spans="1:5" ht="15" thickBot="1" x14ac:dyDescent="0.35">
      <c r="A16" s="410"/>
      <c r="B16" s="132" t="s">
        <v>85</v>
      </c>
      <c r="C16" s="297"/>
      <c r="D16" s="446">
        <f t="shared" ref="D16:E16" si="1">SUM(D12:D15)</f>
        <v>0</v>
      </c>
      <c r="E16" s="460">
        <f t="shared" si="1"/>
        <v>0</v>
      </c>
    </row>
    <row r="17" spans="1:5" ht="15" thickTop="1" x14ac:dyDescent="0.3">
      <c r="A17" s="389" t="s">
        <v>838</v>
      </c>
      <c r="B17" s="127" t="s">
        <v>86</v>
      </c>
      <c r="C17" s="298"/>
      <c r="D17" s="443"/>
      <c r="E17" s="495"/>
    </row>
    <row r="18" spans="1:5" x14ac:dyDescent="0.3">
      <c r="A18" s="410"/>
      <c r="B18" s="109">
        <v>1</v>
      </c>
      <c r="C18" s="296"/>
      <c r="D18" s="10"/>
      <c r="E18" s="408"/>
    </row>
    <row r="19" spans="1:5" x14ac:dyDescent="0.3">
      <c r="A19" s="410"/>
      <c r="B19" s="109">
        <v>2</v>
      </c>
      <c r="C19" s="296"/>
      <c r="D19" s="10"/>
      <c r="E19" s="408"/>
    </row>
    <row r="20" spans="1:5" x14ac:dyDescent="0.3">
      <c r="A20" s="410"/>
      <c r="B20" s="296">
        <v>3</v>
      </c>
      <c r="C20" s="296"/>
      <c r="D20" s="10"/>
      <c r="E20" s="408"/>
    </row>
    <row r="21" spans="1:5" ht="15" thickBot="1" x14ac:dyDescent="0.35">
      <c r="A21" s="410"/>
      <c r="B21" s="132" t="s">
        <v>87</v>
      </c>
      <c r="C21" s="299"/>
      <c r="D21" s="446">
        <f>SUM(D18:D20)</f>
        <v>0</v>
      </c>
      <c r="E21" s="460">
        <f>SUM(E18:E20)</f>
        <v>0</v>
      </c>
    </row>
    <row r="22" spans="1:5" ht="15" thickTop="1" x14ac:dyDescent="0.3">
      <c r="A22" s="389" t="s">
        <v>839</v>
      </c>
      <c r="B22" s="307" t="s">
        <v>841</v>
      </c>
      <c r="C22" s="299"/>
      <c r="D22" s="443"/>
      <c r="E22" s="495"/>
    </row>
    <row r="23" spans="1:5" x14ac:dyDescent="0.3">
      <c r="A23" s="410"/>
      <c r="B23" s="307">
        <v>1</v>
      </c>
      <c r="C23" s="299"/>
      <c r="D23" s="10"/>
      <c r="E23" s="408"/>
    </row>
    <row r="24" spans="1:5" x14ac:dyDescent="0.3">
      <c r="A24" s="410"/>
      <c r="B24" s="307">
        <v>2</v>
      </c>
      <c r="C24" s="299"/>
      <c r="D24" s="10"/>
      <c r="E24" s="408"/>
    </row>
    <row r="25" spans="1:5" ht="15" thickBot="1" x14ac:dyDescent="0.35">
      <c r="A25" s="410"/>
      <c r="B25" s="132" t="s">
        <v>836</v>
      </c>
      <c r="C25" s="299"/>
      <c r="D25" s="446">
        <f>SUM(D23:D24)</f>
        <v>0</v>
      </c>
      <c r="E25" s="460">
        <f>SUM(E23:E24)</f>
        <v>0</v>
      </c>
    </row>
    <row r="26" spans="1:5" ht="15" thickTop="1" x14ac:dyDescent="0.3">
      <c r="A26" s="389" t="s">
        <v>840</v>
      </c>
      <c r="B26" s="127" t="s">
        <v>88</v>
      </c>
      <c r="C26" s="298"/>
      <c r="D26" s="443"/>
      <c r="E26" s="495"/>
    </row>
    <row r="27" spans="1:5" x14ac:dyDescent="0.3">
      <c r="A27" s="410"/>
      <c r="B27" s="109">
        <v>1</v>
      </c>
      <c r="C27" s="296"/>
      <c r="D27" s="10"/>
      <c r="E27" s="408"/>
    </row>
    <row r="28" spans="1:5" x14ac:dyDescent="0.3">
      <c r="A28" s="410"/>
      <c r="B28" s="109">
        <v>2</v>
      </c>
      <c r="C28" s="296"/>
      <c r="D28" s="10"/>
      <c r="E28" s="408"/>
    </row>
    <row r="29" spans="1:5" ht="15" thickBot="1" x14ac:dyDescent="0.35">
      <c r="A29" s="410"/>
      <c r="B29" s="132" t="s">
        <v>89</v>
      </c>
      <c r="C29" s="297"/>
      <c r="D29" s="446">
        <f t="shared" ref="D29:E29" si="2">SUM(D27:D28)</f>
        <v>0</v>
      </c>
      <c r="E29" s="460">
        <f t="shared" si="2"/>
        <v>0</v>
      </c>
    </row>
    <row r="30" spans="1:5" ht="15.6" thickTop="1" thickBot="1" x14ac:dyDescent="0.35">
      <c r="A30" s="394"/>
      <c r="B30" s="123"/>
      <c r="C30" s="294"/>
      <c r="D30" s="268"/>
      <c r="E30" s="279"/>
    </row>
    <row r="31" spans="1:5" ht="15.6" thickTop="1" thickBot="1" x14ac:dyDescent="0.35">
      <c r="A31" s="398"/>
      <c r="B31" s="323" t="s">
        <v>20</v>
      </c>
      <c r="C31" s="324"/>
      <c r="D31" s="325">
        <f>D30+D29+D21+D16+D10+D25</f>
        <v>0</v>
      </c>
      <c r="E31" s="339">
        <f>E30+E29+E21+E16+E10+E25</f>
        <v>0</v>
      </c>
    </row>
    <row r="32" spans="1:5" ht="15" thickTop="1" x14ac:dyDescent="0.3">
      <c r="A32" s="394"/>
      <c r="B32" s="10"/>
      <c r="C32" s="10"/>
      <c r="D32" s="291"/>
      <c r="E32" s="395"/>
    </row>
    <row r="33" spans="1:12" x14ac:dyDescent="0.3">
      <c r="A33" s="210" t="s">
        <v>632</v>
      </c>
      <c r="B33" s="289"/>
      <c r="C33" s="289"/>
      <c r="D33" s="99"/>
      <c r="E33" s="282"/>
    </row>
    <row r="34" spans="1:12" x14ac:dyDescent="0.3">
      <c r="A34" s="389" t="s">
        <v>925</v>
      </c>
      <c r="B34" s="210" t="s">
        <v>760</v>
      </c>
      <c r="C34" s="97"/>
      <c r="D34" s="443"/>
      <c r="E34" s="495"/>
    </row>
    <row r="35" spans="1:12" ht="15.6" x14ac:dyDescent="0.3">
      <c r="A35" s="389" t="s">
        <v>926</v>
      </c>
      <c r="B35" s="130" t="s">
        <v>461</v>
      </c>
      <c r="C35" s="10"/>
      <c r="D35" s="10"/>
      <c r="E35" s="408"/>
    </row>
    <row r="36" spans="1:12" ht="15.6" x14ac:dyDescent="0.3">
      <c r="A36" s="389" t="s">
        <v>927</v>
      </c>
      <c r="B36" s="130" t="s">
        <v>462</v>
      </c>
      <c r="C36" s="10"/>
      <c r="D36" s="10"/>
      <c r="E36" s="408"/>
    </row>
    <row r="37" spans="1:12" ht="15.6" x14ac:dyDescent="0.3">
      <c r="A37" s="389" t="s">
        <v>928</v>
      </c>
      <c r="B37" s="130" t="s">
        <v>533</v>
      </c>
      <c r="C37" s="10"/>
      <c r="D37" s="10"/>
      <c r="E37" s="408"/>
      <c r="H37" s="201"/>
      <c r="I37" s="284"/>
      <c r="J37" s="284"/>
      <c r="K37" s="1"/>
      <c r="L37" s="1"/>
    </row>
    <row r="38" spans="1:12" ht="15" thickBot="1" x14ac:dyDescent="0.35">
      <c r="A38" s="366"/>
      <c r="B38" s="323" t="s">
        <v>20</v>
      </c>
      <c r="C38" s="324"/>
      <c r="D38" s="325">
        <f>SUM(D35:D37)</f>
        <v>0</v>
      </c>
      <c r="E38" s="339">
        <f>SUM(E35:E37)</f>
        <v>0</v>
      </c>
      <c r="H38" s="201"/>
      <c r="I38" s="284"/>
      <c r="J38" s="284"/>
      <c r="K38" s="1"/>
      <c r="L38" s="1"/>
    </row>
    <row r="39" spans="1:12" ht="16.2" thickTop="1" x14ac:dyDescent="0.3">
      <c r="A39" s="210" t="s">
        <v>744</v>
      </c>
      <c r="B39" s="10"/>
      <c r="C39" s="10"/>
      <c r="D39" s="291"/>
      <c r="E39" s="395"/>
      <c r="H39" s="284"/>
      <c r="I39" s="96"/>
      <c r="J39" s="96"/>
      <c r="K39" s="1"/>
      <c r="L39" s="1"/>
    </row>
    <row r="40" spans="1:12" ht="16.2" thickBot="1" x14ac:dyDescent="0.35">
      <c r="A40" s="210"/>
      <c r="B40" s="370" t="s">
        <v>745</v>
      </c>
      <c r="C40" s="372" t="s">
        <v>835</v>
      </c>
      <c r="D40" s="446">
        <f>'R &amp; P Sub Schedule'!D9</f>
        <v>0</v>
      </c>
      <c r="E40" s="460">
        <f>'R &amp; P Sub Schedule'!E9</f>
        <v>0</v>
      </c>
      <c r="H40" s="284"/>
      <c r="I40" s="96"/>
      <c r="J40" s="96"/>
      <c r="K40" s="1"/>
      <c r="L40" s="1"/>
    </row>
    <row r="41" spans="1:12" ht="16.2" thickTop="1" x14ac:dyDescent="0.3">
      <c r="A41" s="394"/>
      <c r="B41" s="10"/>
      <c r="C41" s="10"/>
      <c r="D41" s="291"/>
      <c r="E41" s="395"/>
      <c r="H41" s="284"/>
      <c r="I41" s="96"/>
      <c r="J41" s="96"/>
      <c r="K41" s="1"/>
      <c r="L41" s="1"/>
    </row>
    <row r="42" spans="1:12" ht="16.2" thickBot="1" x14ac:dyDescent="0.35">
      <c r="A42" s="398"/>
      <c r="B42" s="322" t="s">
        <v>20</v>
      </c>
      <c r="C42" s="322"/>
      <c r="D42" s="325">
        <f>SUM(D40:D41)</f>
        <v>0</v>
      </c>
      <c r="E42" s="339">
        <f>SUM(E40:E41)</f>
        <v>0</v>
      </c>
      <c r="H42" s="284"/>
      <c r="I42" s="96"/>
      <c r="J42" s="96"/>
      <c r="K42" s="1"/>
      <c r="L42" s="1"/>
    </row>
    <row r="43" spans="1:12" ht="16.2" thickTop="1" x14ac:dyDescent="0.3">
      <c r="A43" s="210" t="s">
        <v>633</v>
      </c>
      <c r="B43" s="10"/>
      <c r="C43" s="10"/>
      <c r="D43" s="99"/>
      <c r="E43" s="282"/>
      <c r="H43" s="284"/>
      <c r="I43" s="96"/>
      <c r="J43" s="96"/>
      <c r="K43" s="1"/>
      <c r="L43" s="1"/>
    </row>
    <row r="44" spans="1:12" ht="15.6" x14ac:dyDescent="0.3">
      <c r="A44" s="389" t="s">
        <v>843</v>
      </c>
      <c r="B44" s="210" t="s">
        <v>91</v>
      </c>
      <c r="C44" s="129" t="str">
        <f>'R &amp; P Sub Schedule'!A11</f>
        <v>RP-4.01</v>
      </c>
      <c r="D44" s="443"/>
      <c r="E44" s="495"/>
      <c r="H44" s="284"/>
      <c r="I44" s="96"/>
      <c r="J44" s="96"/>
      <c r="K44" s="1"/>
      <c r="L44" s="1"/>
    </row>
    <row r="45" spans="1:12" ht="15.6" x14ac:dyDescent="0.3">
      <c r="A45" s="389" t="str">
        <f>'R &amp; P Sub Schedule'!A12</f>
        <v>RP-4.02</v>
      </c>
      <c r="B45" s="117" t="s">
        <v>459</v>
      </c>
      <c r="C45" s="129" t="str">
        <f>'R &amp; P Sub Schedule'!A12</f>
        <v>RP-4.02</v>
      </c>
      <c r="D45" s="99">
        <f>'R &amp; P Sub Schedule'!D16</f>
        <v>0</v>
      </c>
      <c r="E45" s="282">
        <f>'R &amp; P Sub Schedule'!E16</f>
        <v>0</v>
      </c>
      <c r="H45" s="284"/>
      <c r="I45" s="134"/>
      <c r="J45" s="22"/>
      <c r="K45" s="206"/>
      <c r="L45" s="206"/>
    </row>
    <row r="46" spans="1:12" ht="15.6" x14ac:dyDescent="0.3">
      <c r="A46" s="389" t="str">
        <f t="shared" ref="A46:A47" si="3">C46</f>
        <v>RP-4.30</v>
      </c>
      <c r="B46" s="117" t="s">
        <v>458</v>
      </c>
      <c r="C46" s="129" t="str">
        <f>'R &amp; P Sub Schedule'!C17</f>
        <v>RP-4.30</v>
      </c>
      <c r="D46" s="99">
        <f>'R &amp; P Sub Schedule'!D21</f>
        <v>0</v>
      </c>
      <c r="E46" s="282">
        <f>'R &amp; P Sub Schedule'!E21</f>
        <v>0</v>
      </c>
    </row>
    <row r="47" spans="1:12" ht="15.6" x14ac:dyDescent="0.3">
      <c r="A47" s="389" t="str">
        <f t="shared" si="3"/>
        <v>RP-4.60</v>
      </c>
      <c r="B47" s="117" t="s">
        <v>212</v>
      </c>
      <c r="C47" s="129" t="str">
        <f>'R &amp; P Sub Schedule'!C22</f>
        <v>RP-4.60</v>
      </c>
      <c r="D47" s="99">
        <f>'R &amp; P Sub Schedule'!D26</f>
        <v>0</v>
      </c>
      <c r="E47" s="282">
        <f>'R &amp; P Sub Schedule'!E26</f>
        <v>0</v>
      </c>
    </row>
    <row r="48" spans="1:12" x14ac:dyDescent="0.3">
      <c r="A48" s="389" t="str">
        <f>C48</f>
        <v>RP-4.90</v>
      </c>
      <c r="B48" s="307" t="s">
        <v>30</v>
      </c>
      <c r="C48" s="129" t="str">
        <f>'R &amp; P Sub Schedule'!C27</f>
        <v>RP-4.90</v>
      </c>
      <c r="D48" s="292">
        <f>'R &amp; P Sub Schedule'!D31</f>
        <v>0</v>
      </c>
      <c r="E48" s="391">
        <f>'R &amp; P Sub Schedule'!E31</f>
        <v>0</v>
      </c>
    </row>
    <row r="49" spans="1:5" ht="15" thickBot="1" x14ac:dyDescent="0.35">
      <c r="A49" s="366"/>
      <c r="B49" s="323" t="s">
        <v>20</v>
      </c>
      <c r="C49" s="322"/>
      <c r="D49" s="327">
        <f>SUM(D45:D48)</f>
        <v>0</v>
      </c>
      <c r="E49" s="397">
        <f>SUM(E45:E48)</f>
        <v>0</v>
      </c>
    </row>
    <row r="50" spans="1:5" ht="15" thickTop="1" x14ac:dyDescent="0.3">
      <c r="A50" s="210" t="s">
        <v>634</v>
      </c>
      <c r="B50" s="10"/>
      <c r="C50" s="10"/>
      <c r="D50" s="99"/>
      <c r="E50" s="282"/>
    </row>
    <row r="51" spans="1:5" x14ac:dyDescent="0.3">
      <c r="A51" s="210" t="s">
        <v>371</v>
      </c>
      <c r="B51" s="289"/>
      <c r="C51" s="289"/>
      <c r="D51" s="443"/>
      <c r="E51" s="495"/>
    </row>
    <row r="52" spans="1:5" ht="15.6" x14ac:dyDescent="0.3">
      <c r="A52" s="389" t="s">
        <v>929</v>
      </c>
      <c r="B52" s="130" t="s">
        <v>437</v>
      </c>
      <c r="C52" s="115"/>
      <c r="D52" s="443"/>
      <c r="E52" s="495"/>
    </row>
    <row r="53" spans="1:5" ht="15.6" x14ac:dyDescent="0.3">
      <c r="A53" s="389" t="s">
        <v>930</v>
      </c>
      <c r="B53" s="118" t="s">
        <v>27</v>
      </c>
      <c r="C53" s="115"/>
      <c r="D53" s="99"/>
      <c r="E53" s="282"/>
    </row>
    <row r="54" spans="1:5" ht="15.6" x14ac:dyDescent="0.3">
      <c r="A54" s="389" t="s">
        <v>931</v>
      </c>
      <c r="B54" s="118" t="s">
        <v>380</v>
      </c>
      <c r="C54" s="115"/>
      <c r="D54" s="99"/>
      <c r="E54" s="282"/>
    </row>
    <row r="55" spans="1:5" ht="15.6" x14ac:dyDescent="0.3">
      <c r="A55" s="389" t="s">
        <v>932</v>
      </c>
      <c r="B55" s="130" t="s">
        <v>438</v>
      </c>
      <c r="C55" s="115"/>
      <c r="D55" s="443"/>
      <c r="E55" s="495"/>
    </row>
    <row r="56" spans="1:5" ht="15.6" x14ac:dyDescent="0.3">
      <c r="A56" s="389" t="s">
        <v>933</v>
      </c>
      <c r="B56" s="118" t="s">
        <v>27</v>
      </c>
      <c r="C56" s="115"/>
      <c r="D56" s="99"/>
      <c r="E56" s="282"/>
    </row>
    <row r="57" spans="1:5" ht="15.6" x14ac:dyDescent="0.3">
      <c r="A57" s="389" t="s">
        <v>934</v>
      </c>
      <c r="B57" s="118" t="s">
        <v>380</v>
      </c>
      <c r="C57" s="115"/>
      <c r="D57" s="99"/>
      <c r="E57" s="282"/>
    </row>
    <row r="58" spans="1:5" ht="15" thickBot="1" x14ac:dyDescent="0.35">
      <c r="A58" s="366"/>
      <c r="B58" s="323" t="s">
        <v>369</v>
      </c>
      <c r="C58" s="324"/>
      <c r="D58" s="327">
        <f>SUM(D52:D57)</f>
        <v>0</v>
      </c>
      <c r="E58" s="397">
        <f>SUM(E52:E57)</f>
        <v>0</v>
      </c>
    </row>
    <row r="59" spans="1:5" ht="15" thickTop="1" x14ac:dyDescent="0.3">
      <c r="A59" s="210" t="s">
        <v>635</v>
      </c>
      <c r="B59" s="10"/>
      <c r="C59" s="129"/>
      <c r="D59" s="443"/>
      <c r="E59" s="495"/>
    </row>
    <row r="60" spans="1:5" x14ac:dyDescent="0.3">
      <c r="A60" s="389" t="str">
        <f>C60</f>
        <v>RP-6.01</v>
      </c>
      <c r="B60" s="210" t="s">
        <v>29</v>
      </c>
      <c r="C60" s="129" t="s">
        <v>859</v>
      </c>
      <c r="D60" s="99">
        <f>'R &amp; P Sub Schedule'!D38</f>
        <v>0</v>
      </c>
      <c r="E60" s="282">
        <f>'R &amp; P Sub Schedule'!E38</f>
        <v>0</v>
      </c>
    </row>
    <row r="61" spans="1:5" ht="15.6" x14ac:dyDescent="0.3">
      <c r="A61" s="210"/>
      <c r="B61" s="130"/>
      <c r="C61" s="10"/>
      <c r="D61" s="99"/>
      <c r="E61" s="282"/>
    </row>
    <row r="62" spans="1:5" ht="15" thickBot="1" x14ac:dyDescent="0.35">
      <c r="A62" s="411"/>
      <c r="B62" s="323" t="s">
        <v>369</v>
      </c>
      <c r="C62" s="322"/>
      <c r="D62" s="325">
        <f>SUM(D60:D61)</f>
        <v>0</v>
      </c>
      <c r="E62" s="339">
        <f>SUM(E60:E61)</f>
        <v>0</v>
      </c>
    </row>
    <row r="63" spans="1:5" ht="15" thickTop="1" x14ac:dyDescent="0.3">
      <c r="A63" s="210" t="s">
        <v>636</v>
      </c>
      <c r="B63" s="289"/>
      <c r="C63" s="289"/>
      <c r="D63" s="99"/>
      <c r="E63" s="282"/>
    </row>
    <row r="64" spans="1:5" x14ac:dyDescent="0.3">
      <c r="A64" s="389" t="s">
        <v>935</v>
      </c>
      <c r="B64" s="210" t="s">
        <v>374</v>
      </c>
      <c r="C64" s="289"/>
      <c r="D64" s="443"/>
      <c r="E64" s="495"/>
    </row>
    <row r="65" spans="1:5" ht="15.6" x14ac:dyDescent="0.3">
      <c r="A65" s="389" t="s">
        <v>936</v>
      </c>
      <c r="B65" s="130" t="s">
        <v>42</v>
      </c>
      <c r="C65" s="115"/>
      <c r="D65" s="10"/>
      <c r="E65" s="408"/>
    </row>
    <row r="66" spans="1:5" ht="15.6" x14ac:dyDescent="0.3">
      <c r="A66" s="389" t="s">
        <v>937</v>
      </c>
      <c r="B66" s="130" t="s">
        <v>417</v>
      </c>
      <c r="C66" s="115"/>
      <c r="D66" s="10"/>
      <c r="E66" s="408"/>
    </row>
    <row r="67" spans="1:5" ht="15.6" x14ac:dyDescent="0.3">
      <c r="A67" s="389" t="s">
        <v>938</v>
      </c>
      <c r="B67" s="130" t="s">
        <v>30</v>
      </c>
      <c r="C67" s="115"/>
      <c r="D67" s="10"/>
      <c r="E67" s="408"/>
    </row>
    <row r="68" spans="1:5" ht="15.6" x14ac:dyDescent="0.3">
      <c r="A68" s="365"/>
      <c r="B68" s="130"/>
      <c r="C68" s="115"/>
      <c r="D68" s="99"/>
      <c r="E68" s="282"/>
    </row>
    <row r="69" spans="1:5" ht="15" thickBot="1" x14ac:dyDescent="0.35">
      <c r="A69" s="366"/>
      <c r="B69" s="323" t="s">
        <v>20</v>
      </c>
      <c r="C69" s="324"/>
      <c r="D69" s="325">
        <f t="shared" ref="D69:E69" si="4">SUM(D65:D68)</f>
        <v>0</v>
      </c>
      <c r="E69" s="339">
        <f t="shared" si="4"/>
        <v>0</v>
      </c>
    </row>
    <row r="70" spans="1:5" ht="15" thickTop="1" x14ac:dyDescent="0.3">
      <c r="A70" s="210" t="s">
        <v>637</v>
      </c>
      <c r="B70" s="289"/>
      <c r="C70" s="289"/>
      <c r="D70" s="99"/>
      <c r="E70" s="282"/>
    </row>
    <row r="71" spans="1:5" x14ac:dyDescent="0.3">
      <c r="A71" s="396" t="s">
        <v>863</v>
      </c>
      <c r="B71" s="210" t="s">
        <v>434</v>
      </c>
      <c r="C71" s="129" t="str">
        <f>'R &amp; P Sub Schedule'!C40</f>
        <v>RP-8.01</v>
      </c>
      <c r="D71" s="443"/>
      <c r="E71" s="495"/>
    </row>
    <row r="72" spans="1:5" ht="15.6" x14ac:dyDescent="0.3">
      <c r="A72" s="396" t="s">
        <v>864</v>
      </c>
      <c r="B72" s="121" t="s">
        <v>784</v>
      </c>
      <c r="C72" s="129" t="str">
        <f>'R &amp; P Sub Schedule'!C41</f>
        <v>RP-8.02</v>
      </c>
      <c r="D72" s="267">
        <f>'R &amp; P Sub Schedule'!D48</f>
        <v>0</v>
      </c>
      <c r="E72" s="278">
        <f>'R &amp; P Sub Schedule'!E48</f>
        <v>0</v>
      </c>
    </row>
    <row r="73" spans="1:5" ht="15.6" x14ac:dyDescent="0.3">
      <c r="A73" s="390" t="str">
        <f>'R &amp; P Sub Schedule'!A49</f>
        <v>RP-8.10</v>
      </c>
      <c r="B73" s="121" t="s">
        <v>785</v>
      </c>
      <c r="C73" s="129" t="str">
        <f>'R &amp; P Sub Schedule'!C49</f>
        <v>RP-8.10</v>
      </c>
      <c r="D73" s="267">
        <f>'R &amp; P Sub Schedule'!D53</f>
        <v>0</v>
      </c>
      <c r="E73" s="278">
        <f>'R &amp; P Sub Schedule'!E53</f>
        <v>0</v>
      </c>
    </row>
    <row r="74" spans="1:5" ht="15.6" x14ac:dyDescent="0.3">
      <c r="A74" s="365"/>
      <c r="B74" s="115"/>
      <c r="C74" s="10"/>
      <c r="D74" s="111"/>
      <c r="E74" s="413"/>
    </row>
    <row r="75" spans="1:5" ht="15" thickBot="1" x14ac:dyDescent="0.35">
      <c r="A75" s="398"/>
      <c r="B75" s="323" t="s">
        <v>20</v>
      </c>
      <c r="C75" s="324"/>
      <c r="D75" s="325">
        <f>SUM(D72:D74)</f>
        <v>0</v>
      </c>
      <c r="E75" s="339">
        <f>SUM(E72:E74)</f>
        <v>0</v>
      </c>
    </row>
    <row r="76" spans="1:5" ht="15" thickTop="1" x14ac:dyDescent="0.3">
      <c r="A76" s="210" t="s">
        <v>638</v>
      </c>
      <c r="B76" s="99"/>
      <c r="C76" s="10"/>
      <c r="D76" s="99"/>
      <c r="E76" s="282"/>
    </row>
    <row r="77" spans="1:5" x14ac:dyDescent="0.3">
      <c r="A77" s="210"/>
      <c r="B77" s="210" t="s">
        <v>31</v>
      </c>
      <c r="C77" s="128"/>
      <c r="D77" s="443"/>
      <c r="E77" s="495"/>
    </row>
    <row r="78" spans="1:5" ht="15.6" x14ac:dyDescent="0.3">
      <c r="A78" s="387" t="s">
        <v>939</v>
      </c>
      <c r="B78" s="117" t="s">
        <v>39</v>
      </c>
      <c r="C78" s="289"/>
      <c r="D78" s="99"/>
      <c r="E78" s="282"/>
    </row>
    <row r="79" spans="1:5" ht="15" thickBot="1" x14ac:dyDescent="0.35">
      <c r="A79" s="210"/>
      <c r="B79" s="123" t="s">
        <v>78</v>
      </c>
      <c r="C79" s="289"/>
      <c r="D79" s="446">
        <f>SUM(D78)</f>
        <v>0</v>
      </c>
      <c r="E79" s="460">
        <f>SUM(E78)</f>
        <v>0</v>
      </c>
    </row>
    <row r="80" spans="1:5" ht="15" thickTop="1" x14ac:dyDescent="0.3">
      <c r="A80" s="387" t="s">
        <v>940</v>
      </c>
      <c r="B80" s="128" t="s">
        <v>391</v>
      </c>
      <c r="C80" s="289"/>
      <c r="D80" s="443"/>
      <c r="E80" s="495"/>
    </row>
    <row r="81" spans="1:5" ht="15.6" x14ac:dyDescent="0.3">
      <c r="A81" s="387" t="s">
        <v>941</v>
      </c>
      <c r="B81" s="115" t="s">
        <v>383</v>
      </c>
      <c r="C81" s="10"/>
      <c r="D81" s="10"/>
      <c r="E81" s="408"/>
    </row>
    <row r="82" spans="1:5" ht="15.6" x14ac:dyDescent="0.3">
      <c r="A82" s="415"/>
      <c r="B82" s="115"/>
      <c r="C82" s="10"/>
      <c r="D82" s="10"/>
      <c r="E82" s="408"/>
    </row>
    <row r="83" spans="1:5" ht="15.6" x14ac:dyDescent="0.3">
      <c r="A83" s="414"/>
      <c r="B83" s="115"/>
      <c r="C83" s="10"/>
      <c r="D83" s="10"/>
      <c r="E83" s="408"/>
    </row>
    <row r="84" spans="1:5" ht="16.2" thickBot="1" x14ac:dyDescent="0.35">
      <c r="A84" s="388"/>
      <c r="B84" s="123" t="s">
        <v>78</v>
      </c>
      <c r="C84" s="10"/>
      <c r="D84" s="446">
        <f t="shared" ref="D84:E84" si="5">SUM(D81:D83)</f>
        <v>0</v>
      </c>
      <c r="E84" s="460">
        <f t="shared" si="5"/>
        <v>0</v>
      </c>
    </row>
    <row r="85" spans="1:5" ht="16.2" thickTop="1" x14ac:dyDescent="0.3">
      <c r="A85" s="387" t="s">
        <v>942</v>
      </c>
      <c r="B85" s="117" t="s">
        <v>731</v>
      </c>
      <c r="C85" s="289"/>
      <c r="D85" s="443"/>
      <c r="E85" s="495"/>
    </row>
    <row r="86" spans="1:5" ht="15.6" x14ac:dyDescent="0.3">
      <c r="A86" s="387" t="s">
        <v>943</v>
      </c>
      <c r="B86" s="115" t="s">
        <v>752</v>
      </c>
      <c r="C86" s="289"/>
      <c r="D86" s="10"/>
      <c r="E86" s="408"/>
    </row>
    <row r="87" spans="1:5" x14ac:dyDescent="0.3">
      <c r="A87" s="387" t="s">
        <v>944</v>
      </c>
      <c r="B87" s="111" t="s">
        <v>418</v>
      </c>
      <c r="C87" s="289"/>
      <c r="D87" s="10"/>
      <c r="E87" s="408"/>
    </row>
    <row r="88" spans="1:5" ht="15.6" x14ac:dyDescent="0.3">
      <c r="A88" s="387" t="s">
        <v>945</v>
      </c>
      <c r="B88" s="358" t="s">
        <v>1273</v>
      </c>
      <c r="C88" s="289"/>
      <c r="D88" s="10"/>
      <c r="E88" s="408"/>
    </row>
    <row r="89" spans="1:5" ht="15.6" x14ac:dyDescent="0.3">
      <c r="A89" s="387" t="s">
        <v>946</v>
      </c>
      <c r="B89" s="115" t="s">
        <v>810</v>
      </c>
      <c r="C89" s="289"/>
      <c r="D89" s="10"/>
      <c r="E89" s="408"/>
    </row>
    <row r="90" spans="1:5" ht="15.6" x14ac:dyDescent="0.3">
      <c r="A90" s="387" t="s">
        <v>947</v>
      </c>
      <c r="B90" s="115" t="s">
        <v>811</v>
      </c>
      <c r="C90" s="289"/>
      <c r="D90" s="10"/>
      <c r="E90" s="408"/>
    </row>
    <row r="91" spans="1:5" x14ac:dyDescent="0.3">
      <c r="A91" s="387" t="s">
        <v>948</v>
      </c>
      <c r="B91" s="111" t="s">
        <v>419</v>
      </c>
      <c r="C91" s="289"/>
      <c r="D91" s="10"/>
      <c r="E91" s="408"/>
    </row>
    <row r="92" spans="1:5" ht="15" thickBot="1" x14ac:dyDescent="0.35">
      <c r="A92" s="210"/>
      <c r="B92" s="123" t="s">
        <v>78</v>
      </c>
      <c r="C92" s="289"/>
      <c r="D92" s="446">
        <f>SUM(D86:D91)</f>
        <v>0</v>
      </c>
      <c r="E92" s="460">
        <f>SUM(E86:E91)</f>
        <v>0</v>
      </c>
    </row>
    <row r="93" spans="1:5" ht="15" thickTop="1" x14ac:dyDescent="0.3">
      <c r="A93" s="387" t="s">
        <v>949</v>
      </c>
      <c r="B93" s="97" t="s">
        <v>728</v>
      </c>
      <c r="C93" s="289"/>
      <c r="D93" s="443"/>
      <c r="E93" s="495"/>
    </row>
    <row r="94" spans="1:5" x14ac:dyDescent="0.3">
      <c r="A94" s="387" t="s">
        <v>950</v>
      </c>
      <c r="B94" s="109" t="s">
        <v>729</v>
      </c>
      <c r="C94" s="289"/>
      <c r="D94" s="99"/>
      <c r="E94" s="282"/>
    </row>
    <row r="95" spans="1:5" x14ac:dyDescent="0.3">
      <c r="A95" s="387" t="s">
        <v>951</v>
      </c>
      <c r="B95" s="109" t="s">
        <v>730</v>
      </c>
      <c r="C95" s="289"/>
      <c r="D95" s="99"/>
      <c r="E95" s="282"/>
    </row>
    <row r="96" spans="1:5" ht="15" thickBot="1" x14ac:dyDescent="0.35">
      <c r="A96" s="210"/>
      <c r="B96" s="123" t="s">
        <v>78</v>
      </c>
      <c r="C96" s="289"/>
      <c r="D96" s="446">
        <f>SUM(D94:D95)</f>
        <v>0</v>
      </c>
      <c r="E96" s="460">
        <f>SUM(E94:E95)</f>
        <v>0</v>
      </c>
    </row>
    <row r="97" spans="1:5" ht="16.2" thickTop="1" x14ac:dyDescent="0.3">
      <c r="A97" s="387" t="s">
        <v>952</v>
      </c>
      <c r="B97" s="117" t="s">
        <v>392</v>
      </c>
      <c r="C97" s="289"/>
      <c r="D97" s="443"/>
      <c r="E97" s="495"/>
    </row>
    <row r="98" spans="1:5" s="1" customFormat="1" ht="13.8" x14ac:dyDescent="0.25">
      <c r="A98" s="387" t="s">
        <v>953</v>
      </c>
      <c r="B98" s="109" t="s">
        <v>922</v>
      </c>
      <c r="D98" s="99"/>
      <c r="E98" s="282"/>
    </row>
    <row r="99" spans="1:5" x14ac:dyDescent="0.3">
      <c r="A99" s="387" t="s">
        <v>954</v>
      </c>
      <c r="B99" s="109" t="s">
        <v>923</v>
      </c>
      <c r="C99" s="289"/>
      <c r="D99" s="99"/>
      <c r="E99" s="282"/>
    </row>
    <row r="100" spans="1:5" x14ac:dyDescent="0.3">
      <c r="A100" s="387" t="s">
        <v>955</v>
      </c>
      <c r="B100" s="109" t="s">
        <v>924</v>
      </c>
      <c r="C100" s="289"/>
      <c r="D100" s="99"/>
      <c r="E100" s="282"/>
    </row>
    <row r="101" spans="1:5" x14ac:dyDescent="0.3">
      <c r="A101" s="387" t="s">
        <v>956</v>
      </c>
      <c r="B101" s="109" t="s">
        <v>401</v>
      </c>
      <c r="C101" s="289"/>
      <c r="D101" s="99"/>
      <c r="E101" s="282"/>
    </row>
    <row r="102" spans="1:5" ht="15" thickBot="1" x14ac:dyDescent="0.35">
      <c r="A102" s="210"/>
      <c r="B102" s="123" t="s">
        <v>78</v>
      </c>
      <c r="C102" s="289"/>
      <c r="D102" s="446">
        <f t="shared" ref="D102:E102" si="6">SUM(D97:D101)</f>
        <v>0</v>
      </c>
      <c r="E102" s="460">
        <f t="shared" si="6"/>
        <v>0</v>
      </c>
    </row>
    <row r="103" spans="1:5" ht="16.2" thickTop="1" x14ac:dyDescent="0.3">
      <c r="A103" s="387" t="s">
        <v>957</v>
      </c>
      <c r="B103" s="117" t="s">
        <v>393</v>
      </c>
      <c r="C103" s="289"/>
      <c r="D103" s="443"/>
      <c r="E103" s="443"/>
    </row>
    <row r="104" spans="1:5" x14ac:dyDescent="0.3">
      <c r="A104" s="387" t="s">
        <v>958</v>
      </c>
      <c r="B104" s="109" t="s">
        <v>612</v>
      </c>
      <c r="C104" s="289"/>
      <c r="D104" s="99"/>
      <c r="E104" s="282"/>
    </row>
    <row r="105" spans="1:5" x14ac:dyDescent="0.3">
      <c r="A105" s="387" t="s">
        <v>959</v>
      </c>
      <c r="B105" s="109" t="s">
        <v>8</v>
      </c>
      <c r="C105" s="289"/>
      <c r="D105" s="99"/>
      <c r="E105" s="282"/>
    </row>
    <row r="106" spans="1:5" ht="15" thickBot="1" x14ac:dyDescent="0.35">
      <c r="A106" s="210"/>
      <c r="B106" s="123" t="s">
        <v>78</v>
      </c>
      <c r="C106" s="289"/>
      <c r="D106" s="446">
        <f>SUM(D103:D105)</f>
        <v>0</v>
      </c>
      <c r="E106" s="460">
        <f t="shared" ref="E106" si="7">SUM(E103:E105)</f>
        <v>0</v>
      </c>
    </row>
    <row r="107" spans="1:5" ht="16.2" thickTop="1" x14ac:dyDescent="0.3">
      <c r="A107" s="387" t="s">
        <v>960</v>
      </c>
      <c r="B107" s="117" t="s">
        <v>921</v>
      </c>
      <c r="C107" s="289"/>
      <c r="D107" s="443"/>
      <c r="E107" s="443"/>
    </row>
    <row r="108" spans="1:5" ht="15.6" x14ac:dyDescent="0.3">
      <c r="A108" s="210"/>
      <c r="B108" s="117"/>
      <c r="C108" s="289"/>
      <c r="D108" s="99"/>
      <c r="E108" s="282"/>
    </row>
    <row r="109" spans="1:5" ht="15" thickBot="1" x14ac:dyDescent="0.35">
      <c r="A109" s="210"/>
      <c r="B109" s="123" t="s">
        <v>78</v>
      </c>
      <c r="C109" s="289"/>
      <c r="D109" s="446">
        <f t="shared" ref="D109:E109" si="8">SUM(D107:D108)</f>
        <v>0</v>
      </c>
      <c r="E109" s="460">
        <f t="shared" si="8"/>
        <v>0</v>
      </c>
    </row>
    <row r="110" spans="1:5" ht="16.2" thickTop="1" x14ac:dyDescent="0.3">
      <c r="A110" s="387" t="s">
        <v>961</v>
      </c>
      <c r="B110" s="117" t="s">
        <v>36</v>
      </c>
      <c r="C110" s="289"/>
      <c r="D110" s="443"/>
      <c r="E110" s="443"/>
    </row>
    <row r="111" spans="1:5" ht="15.6" x14ac:dyDescent="0.3">
      <c r="A111" s="210"/>
      <c r="B111" s="117"/>
      <c r="C111" s="289"/>
      <c r="D111" s="99"/>
      <c r="E111" s="282"/>
    </row>
    <row r="112" spans="1:5" ht="15" thickBot="1" x14ac:dyDescent="0.35">
      <c r="A112" s="210"/>
      <c r="B112" s="123" t="s">
        <v>78</v>
      </c>
      <c r="C112" s="289"/>
      <c r="D112" s="446">
        <f t="shared" ref="D112:E112" si="9">SUM(D110:D111)</f>
        <v>0</v>
      </c>
      <c r="E112" s="460">
        <f t="shared" si="9"/>
        <v>0</v>
      </c>
    </row>
    <row r="113" spans="1:5" ht="16.2" thickTop="1" x14ac:dyDescent="0.3">
      <c r="A113" s="387" t="s">
        <v>962</v>
      </c>
      <c r="B113" s="117" t="s">
        <v>394</v>
      </c>
      <c r="C113" s="289"/>
      <c r="D113" s="443"/>
      <c r="E113" s="443"/>
    </row>
    <row r="114" spans="1:5" ht="15.6" x14ac:dyDescent="0.3">
      <c r="A114" s="412"/>
      <c r="B114" s="115" t="s">
        <v>40</v>
      </c>
      <c r="C114" s="289"/>
      <c r="D114" s="99"/>
      <c r="E114" s="282"/>
    </row>
    <row r="115" spans="1:5" ht="15" thickBot="1" x14ac:dyDescent="0.35">
      <c r="A115" s="412"/>
      <c r="B115" s="123" t="s">
        <v>78</v>
      </c>
      <c r="C115" s="289"/>
      <c r="D115" s="446">
        <f t="shared" ref="D115:E115" si="10">SUM(D113:D114)</f>
        <v>0</v>
      </c>
      <c r="E115" s="460">
        <f t="shared" si="10"/>
        <v>0</v>
      </c>
    </row>
    <row r="116" spans="1:5" ht="16.2" thickTop="1" x14ac:dyDescent="0.3">
      <c r="A116" s="396" t="s">
        <v>963</v>
      </c>
      <c r="B116" s="117" t="s">
        <v>41</v>
      </c>
      <c r="C116" s="289"/>
      <c r="D116" s="443"/>
      <c r="E116" s="495"/>
    </row>
    <row r="117" spans="1:5" ht="15.6" x14ac:dyDescent="0.3">
      <c r="A117" s="396" t="s">
        <v>964</v>
      </c>
      <c r="B117" s="115" t="s">
        <v>481</v>
      </c>
      <c r="C117" s="289"/>
      <c r="D117" s="99"/>
      <c r="E117" s="282"/>
    </row>
    <row r="118" spans="1:5" ht="15.6" x14ac:dyDescent="0.3">
      <c r="A118" s="396" t="s">
        <v>965</v>
      </c>
      <c r="B118" s="115" t="s">
        <v>34</v>
      </c>
      <c r="C118" s="115"/>
      <c r="D118" s="99"/>
      <c r="E118" s="282"/>
    </row>
    <row r="119" spans="1:5" ht="15.6" x14ac:dyDescent="0.3">
      <c r="A119" s="396" t="s">
        <v>966</v>
      </c>
      <c r="B119" s="115" t="s">
        <v>35</v>
      </c>
      <c r="C119" s="115"/>
      <c r="D119" s="99"/>
      <c r="E119" s="282"/>
    </row>
    <row r="120" spans="1:5" ht="15.6" x14ac:dyDescent="0.3">
      <c r="A120" s="396" t="s">
        <v>967</v>
      </c>
      <c r="B120" s="115" t="s">
        <v>37</v>
      </c>
      <c r="C120" s="115"/>
      <c r="D120" s="99"/>
      <c r="E120" s="282"/>
    </row>
    <row r="121" spans="1:5" ht="15.6" x14ac:dyDescent="0.3">
      <c r="A121" s="396" t="s">
        <v>968</v>
      </c>
      <c r="B121" s="115" t="s">
        <v>38</v>
      </c>
      <c r="C121" s="115"/>
      <c r="D121" s="99"/>
      <c r="E121" s="282"/>
    </row>
    <row r="122" spans="1:5" ht="15.6" x14ac:dyDescent="0.3">
      <c r="A122" s="396" t="s">
        <v>969</v>
      </c>
      <c r="B122" s="115" t="s">
        <v>41</v>
      </c>
      <c r="C122" s="115"/>
      <c r="D122" s="99"/>
      <c r="E122" s="282"/>
    </row>
    <row r="123" spans="1:5" ht="15" thickBot="1" x14ac:dyDescent="0.35">
      <c r="A123" s="365"/>
      <c r="B123" s="123" t="s">
        <v>78</v>
      </c>
      <c r="C123" s="290"/>
      <c r="D123" s="446">
        <f>SUM(D116:D122)</f>
        <v>0</v>
      </c>
      <c r="E123" s="460">
        <f>SUM(E116:E122)</f>
        <v>0</v>
      </c>
    </row>
    <row r="124" spans="1:5" ht="15.6" thickTop="1" thickBot="1" x14ac:dyDescent="0.35">
      <c r="A124" s="366"/>
      <c r="B124" s="323" t="s">
        <v>20</v>
      </c>
      <c r="C124" s="324"/>
      <c r="D124" s="325">
        <f>D123+D115+D112+D109+D106+D102+D96+D92+D79+D84</f>
        <v>0</v>
      </c>
      <c r="E124" s="339">
        <f>E123+E115+E112+E109+E106+E102+E96+E92+E79+E84</f>
        <v>0</v>
      </c>
    </row>
    <row r="125" spans="1:5" ht="15" thickTop="1" x14ac:dyDescent="0.3">
      <c r="A125" s="210" t="s">
        <v>639</v>
      </c>
      <c r="B125" s="383"/>
      <c r="C125" s="129"/>
      <c r="D125" s="270"/>
      <c r="E125" s="281"/>
    </row>
    <row r="126" spans="1:5" x14ac:dyDescent="0.3">
      <c r="A126" s="412"/>
      <c r="B126" s="412" t="s">
        <v>476</v>
      </c>
      <c r="C126" s="129"/>
      <c r="D126" s="443"/>
      <c r="E126" s="495"/>
    </row>
    <row r="127" spans="1:5" x14ac:dyDescent="0.3">
      <c r="A127" s="396" t="s">
        <v>970</v>
      </c>
      <c r="B127" s="109" t="s">
        <v>779</v>
      </c>
      <c r="C127" s="129"/>
      <c r="D127" s="99"/>
      <c r="E127" s="282"/>
    </row>
    <row r="128" spans="1:5" x14ac:dyDescent="0.3">
      <c r="A128" s="396" t="s">
        <v>971</v>
      </c>
      <c r="B128" s="109" t="s">
        <v>475</v>
      </c>
      <c r="C128" s="129"/>
      <c r="D128" s="99"/>
      <c r="E128" s="282"/>
    </row>
    <row r="129" spans="1:5" x14ac:dyDescent="0.3">
      <c r="A129" s="396" t="s">
        <v>972</v>
      </c>
      <c r="B129" s="383" t="s">
        <v>474</v>
      </c>
      <c r="C129" s="129"/>
      <c r="D129" s="99"/>
      <c r="E129" s="282"/>
    </row>
    <row r="130" spans="1:5" x14ac:dyDescent="0.3">
      <c r="A130" s="396" t="s">
        <v>973</v>
      </c>
      <c r="B130" s="131" t="s">
        <v>781</v>
      </c>
      <c r="C130" s="129"/>
      <c r="D130" s="99"/>
      <c r="E130" s="282"/>
    </row>
    <row r="131" spans="1:5" s="22" customFormat="1" x14ac:dyDescent="0.3">
      <c r="A131" s="396" t="s">
        <v>974</v>
      </c>
      <c r="B131" s="131" t="s">
        <v>780</v>
      </c>
      <c r="C131" s="129"/>
      <c r="D131" s="99"/>
      <c r="E131" s="282"/>
    </row>
    <row r="132" spans="1:5" ht="15" thickBot="1" x14ac:dyDescent="0.35">
      <c r="A132" s="416"/>
      <c r="B132" s="328" t="s">
        <v>20</v>
      </c>
      <c r="C132" s="328"/>
      <c r="D132" s="329">
        <f t="shared" ref="D132:E132" si="11">SUM(D127:D131)</f>
        <v>0</v>
      </c>
      <c r="E132" s="417">
        <f t="shared" si="11"/>
        <v>0</v>
      </c>
    </row>
    <row r="133" spans="1:5" ht="15" thickTop="1" x14ac:dyDescent="0.3">
      <c r="A133" s="214" t="s">
        <v>43</v>
      </c>
      <c r="B133" s="294"/>
      <c r="C133" s="10"/>
      <c r="D133" s="99"/>
      <c r="E133" s="282"/>
    </row>
    <row r="134" spans="1:5" x14ac:dyDescent="0.3">
      <c r="A134" s="210" t="s">
        <v>640</v>
      </c>
      <c r="B134" s="10"/>
      <c r="C134" s="10"/>
      <c r="D134" s="443"/>
      <c r="E134" s="495"/>
    </row>
    <row r="135" spans="1:5" x14ac:dyDescent="0.3">
      <c r="A135" s="389" t="s">
        <v>875</v>
      </c>
      <c r="B135" s="210" t="s">
        <v>746</v>
      </c>
      <c r="C135" s="445" t="str">
        <f>'R &amp; P Sub Schedule'!C58</f>
        <v>RP-11.01</v>
      </c>
      <c r="D135" s="99">
        <f>'R &amp; P Sub Schedule'!D62</f>
        <v>0</v>
      </c>
      <c r="E135" s="282">
        <f>'R &amp; P Sub Schedule'!E62</f>
        <v>0</v>
      </c>
    </row>
    <row r="136" spans="1:5" ht="15.6" x14ac:dyDescent="0.3">
      <c r="A136" s="365"/>
      <c r="B136" s="117"/>
      <c r="C136" s="129"/>
      <c r="D136" s="293"/>
      <c r="E136" s="418"/>
    </row>
    <row r="137" spans="1:5" ht="15.6" x14ac:dyDescent="0.3">
      <c r="A137" s="365"/>
      <c r="B137" s="109"/>
      <c r="C137" s="115"/>
      <c r="D137" s="293"/>
      <c r="E137" s="418"/>
    </row>
    <row r="138" spans="1:5" ht="15" thickBot="1" x14ac:dyDescent="0.35">
      <c r="A138" s="398"/>
      <c r="B138" s="323" t="s">
        <v>20</v>
      </c>
      <c r="C138" s="324"/>
      <c r="D138" s="325">
        <f>SUM(D135:D137)</f>
        <v>0</v>
      </c>
      <c r="E138" s="339">
        <f>SUM(E135:E137)</f>
        <v>0</v>
      </c>
    </row>
    <row r="139" spans="1:5" ht="15" thickTop="1" x14ac:dyDescent="0.3">
      <c r="A139" s="210" t="s">
        <v>747</v>
      </c>
      <c r="B139" s="383"/>
      <c r="C139" s="10"/>
      <c r="D139" s="271"/>
      <c r="E139" s="283"/>
    </row>
    <row r="140" spans="1:5" x14ac:dyDescent="0.3">
      <c r="A140" s="389" t="s">
        <v>975</v>
      </c>
      <c r="B140" s="210" t="s">
        <v>783</v>
      </c>
      <c r="C140" s="129"/>
      <c r="D140" s="443"/>
      <c r="E140" s="495"/>
    </row>
    <row r="141" spans="1:5" ht="15.6" x14ac:dyDescent="0.3">
      <c r="A141" s="389" t="s">
        <v>976</v>
      </c>
      <c r="B141" s="106" t="s">
        <v>463</v>
      </c>
      <c r="C141" s="129"/>
      <c r="D141" s="99"/>
      <c r="E141" s="282"/>
    </row>
    <row r="142" spans="1:5" ht="15.6" x14ac:dyDescent="0.3">
      <c r="A142" s="389" t="s">
        <v>977</v>
      </c>
      <c r="B142" s="106" t="s">
        <v>464</v>
      </c>
      <c r="C142" s="129"/>
      <c r="D142" s="99"/>
      <c r="E142" s="282"/>
    </row>
    <row r="143" spans="1:5" ht="15.6" x14ac:dyDescent="0.3">
      <c r="A143" s="389" t="s">
        <v>978</v>
      </c>
      <c r="B143" s="106" t="s">
        <v>766</v>
      </c>
      <c r="C143" s="129"/>
      <c r="D143" s="99"/>
      <c r="E143" s="282"/>
    </row>
    <row r="144" spans="1:5" ht="15.6" x14ac:dyDescent="0.3">
      <c r="A144" s="389" t="s">
        <v>979</v>
      </c>
      <c r="B144" s="106" t="s">
        <v>767</v>
      </c>
      <c r="C144" s="129"/>
      <c r="D144" s="99"/>
      <c r="E144" s="282"/>
    </row>
    <row r="145" spans="1:5" ht="15.6" x14ac:dyDescent="0.3">
      <c r="A145" s="389" t="s">
        <v>980</v>
      </c>
      <c r="B145" s="106" t="s">
        <v>768</v>
      </c>
      <c r="C145" s="129"/>
      <c r="D145" s="99"/>
      <c r="E145" s="282"/>
    </row>
    <row r="146" spans="1:5" ht="15.6" x14ac:dyDescent="0.3">
      <c r="A146" s="389" t="s">
        <v>981</v>
      </c>
      <c r="B146" s="106" t="s">
        <v>465</v>
      </c>
      <c r="C146" s="129"/>
      <c r="D146" s="99"/>
      <c r="E146" s="282"/>
    </row>
    <row r="147" spans="1:5" ht="15.6" x14ac:dyDescent="0.3">
      <c r="A147" s="389" t="s">
        <v>982</v>
      </c>
      <c r="B147" s="106" t="s">
        <v>466</v>
      </c>
      <c r="C147" s="129"/>
      <c r="D147" s="99"/>
      <c r="E147" s="282"/>
    </row>
    <row r="148" spans="1:5" ht="15.6" x14ac:dyDescent="0.3">
      <c r="A148" s="389" t="s">
        <v>1054</v>
      </c>
      <c r="B148" s="106" t="s">
        <v>467</v>
      </c>
      <c r="C148" s="129"/>
      <c r="D148" s="99"/>
      <c r="E148" s="282"/>
    </row>
    <row r="149" spans="1:5" x14ac:dyDescent="0.3">
      <c r="A149" s="210"/>
      <c r="B149" s="123"/>
      <c r="C149" s="129"/>
      <c r="D149" s="99"/>
      <c r="E149" s="282"/>
    </row>
    <row r="150" spans="1:5" ht="15" thickBot="1" x14ac:dyDescent="0.35">
      <c r="A150" s="343"/>
      <c r="B150" s="323" t="s">
        <v>20</v>
      </c>
      <c r="C150" s="324"/>
      <c r="D150" s="325">
        <f>SUM(D140:D149)</f>
        <v>0</v>
      </c>
      <c r="E150" s="339">
        <f>SUM(E140:E149)</f>
        <v>0</v>
      </c>
    </row>
    <row r="151" spans="1:5" ht="15" thickTop="1" x14ac:dyDescent="0.3">
      <c r="A151" s="210" t="s">
        <v>641</v>
      </c>
      <c r="B151" s="99"/>
      <c r="C151" s="10"/>
      <c r="D151" s="99"/>
      <c r="E151" s="282"/>
    </row>
    <row r="152" spans="1:5" x14ac:dyDescent="0.3">
      <c r="A152" s="389" t="s">
        <v>983</v>
      </c>
      <c r="B152" s="214" t="s">
        <v>606</v>
      </c>
      <c r="C152" s="10"/>
      <c r="D152" s="443"/>
      <c r="E152" s="495"/>
    </row>
    <row r="153" spans="1:5" ht="15.6" x14ac:dyDescent="0.3">
      <c r="A153" s="389" t="s">
        <v>984</v>
      </c>
      <c r="B153" s="115" t="s">
        <v>11</v>
      </c>
      <c r="C153" s="115"/>
      <c r="D153" s="99"/>
      <c r="E153" s="282"/>
    </row>
    <row r="154" spans="1:5" ht="15.6" x14ac:dyDescent="0.3">
      <c r="A154" s="389" t="s">
        <v>985</v>
      </c>
      <c r="B154" s="115" t="s">
        <v>64</v>
      </c>
      <c r="C154" s="115"/>
      <c r="D154" s="99"/>
      <c r="E154" s="282"/>
    </row>
    <row r="155" spans="1:5" ht="15.6" x14ac:dyDescent="0.3">
      <c r="A155" s="389" t="s">
        <v>986</v>
      </c>
      <c r="B155" s="115" t="s">
        <v>30</v>
      </c>
      <c r="C155" s="115"/>
      <c r="D155" s="99"/>
      <c r="E155" s="282"/>
    </row>
    <row r="156" spans="1:5" ht="15" thickBot="1" x14ac:dyDescent="0.35">
      <c r="A156" s="335"/>
      <c r="B156" s="323" t="s">
        <v>20</v>
      </c>
      <c r="C156" s="324"/>
      <c r="D156" s="325">
        <f>SUM(D153:D155)</f>
        <v>0</v>
      </c>
      <c r="E156" s="339">
        <f>SUM(E153:E155)</f>
        <v>0</v>
      </c>
    </row>
    <row r="157" spans="1:5" ht="15" thickTop="1" x14ac:dyDescent="0.3">
      <c r="A157" s="210" t="s">
        <v>642</v>
      </c>
      <c r="B157" s="10"/>
      <c r="C157" s="10"/>
      <c r="D157" s="99"/>
      <c r="E157" s="282"/>
    </row>
    <row r="158" spans="1:5" x14ac:dyDescent="0.3">
      <c r="A158" s="210" t="s">
        <v>748</v>
      </c>
      <c r="B158" s="10"/>
      <c r="C158" s="129"/>
      <c r="D158" s="443"/>
      <c r="E158" s="495"/>
    </row>
    <row r="159" spans="1:5" ht="15.6" x14ac:dyDescent="0.3">
      <c r="A159" s="389" t="s">
        <v>1055</v>
      </c>
      <c r="B159" s="121" t="s">
        <v>5</v>
      </c>
      <c r="C159" s="129" t="str">
        <f>'R &amp; P Sub Schedule'!C65</f>
        <v>RP-14.02</v>
      </c>
      <c r="D159" s="99">
        <f>'R &amp; P Sub Schedule'!D69</f>
        <v>0</v>
      </c>
      <c r="E159" s="282">
        <f>'R &amp; P Sub Schedule'!E69</f>
        <v>0</v>
      </c>
    </row>
    <row r="160" spans="1:5" ht="15.6" x14ac:dyDescent="0.3">
      <c r="A160" s="389" t="s">
        <v>884</v>
      </c>
      <c r="B160" s="121" t="s">
        <v>787</v>
      </c>
      <c r="C160" s="129" t="str">
        <f>'R &amp; P Sub Schedule'!C70</f>
        <v>RP-14.20</v>
      </c>
      <c r="D160" s="99">
        <f>'R &amp; P Sub Schedule'!D76</f>
        <v>0</v>
      </c>
      <c r="E160" s="282">
        <f>'R &amp; P Sub Schedule'!E76</f>
        <v>0</v>
      </c>
    </row>
    <row r="161" spans="1:5" ht="15.6" x14ac:dyDescent="0.3">
      <c r="A161" s="389" t="s">
        <v>890</v>
      </c>
      <c r="B161" s="121" t="s">
        <v>63</v>
      </c>
      <c r="C161" s="129" t="str">
        <f>'R &amp; P Sub Schedule'!C77</f>
        <v>RP-14.30</v>
      </c>
      <c r="D161" s="99">
        <f>'R &amp; P Sub Schedule'!D81</f>
        <v>0</v>
      </c>
      <c r="E161" s="282">
        <f>'R &amp; P Sub Schedule'!E81</f>
        <v>0</v>
      </c>
    </row>
    <row r="162" spans="1:5" ht="15" thickBot="1" x14ac:dyDescent="0.35">
      <c r="A162" s="336"/>
      <c r="B162" s="323" t="s">
        <v>20</v>
      </c>
      <c r="C162" s="324"/>
      <c r="D162" s="327">
        <f>SUM(D159:D161)</f>
        <v>0</v>
      </c>
      <c r="E162" s="397">
        <f>SUM(E159:E161)</f>
        <v>0</v>
      </c>
    </row>
    <row r="163" spans="1:5" ht="15" thickTop="1" x14ac:dyDescent="0.3">
      <c r="A163" s="210" t="s">
        <v>643</v>
      </c>
      <c r="B163" s="10"/>
      <c r="C163" s="10"/>
      <c r="D163" s="99"/>
      <c r="E163" s="282"/>
    </row>
    <row r="164" spans="1:5" x14ac:dyDescent="0.3">
      <c r="A164" s="210" t="s">
        <v>44</v>
      </c>
      <c r="B164" s="10"/>
      <c r="C164" s="10"/>
      <c r="D164" s="443"/>
      <c r="E164" s="495"/>
    </row>
    <row r="165" spans="1:5" ht="15.6" x14ac:dyDescent="0.3">
      <c r="A165" s="387" t="s">
        <v>895</v>
      </c>
      <c r="B165" s="121" t="s">
        <v>460</v>
      </c>
      <c r="C165" s="129" t="str">
        <f>'R &amp; P Sub Schedule'!C85</f>
        <v>RP-15.02</v>
      </c>
      <c r="D165" s="99">
        <f>'R &amp; P Sub Schedule'!D89</f>
        <v>0</v>
      </c>
      <c r="E165" s="282">
        <f>'R &amp; P Sub Schedule'!E89</f>
        <v>0</v>
      </c>
    </row>
    <row r="166" spans="1:5" ht="15.6" x14ac:dyDescent="0.3">
      <c r="A166" s="387" t="s">
        <v>899</v>
      </c>
      <c r="B166" s="114" t="s">
        <v>396</v>
      </c>
      <c r="C166" s="129" t="str">
        <f>'R &amp; P Sub Schedule'!C90</f>
        <v>RP-15.30</v>
      </c>
      <c r="D166" s="99">
        <f>'R &amp; P Sub Schedule'!D94</f>
        <v>0</v>
      </c>
      <c r="E166" s="282">
        <f>'R &amp; P Sub Schedule'!E94</f>
        <v>0</v>
      </c>
    </row>
    <row r="167" spans="1:5" ht="15.6" x14ac:dyDescent="0.3">
      <c r="A167" s="387" t="s">
        <v>903</v>
      </c>
      <c r="B167" s="114" t="s">
        <v>397</v>
      </c>
      <c r="C167" s="129" t="str">
        <f>'R &amp; P Sub Schedule'!C95</f>
        <v>RP-15.60</v>
      </c>
      <c r="D167" s="99">
        <f>'R &amp; P Sub Schedule'!D99</f>
        <v>0</v>
      </c>
      <c r="E167" s="282">
        <f>'R &amp; P Sub Schedule'!E99</f>
        <v>0</v>
      </c>
    </row>
    <row r="168" spans="1:5" ht="15.6" x14ac:dyDescent="0.3">
      <c r="A168" s="387" t="s">
        <v>907</v>
      </c>
      <c r="B168" s="114" t="s">
        <v>30</v>
      </c>
      <c r="C168" s="129" t="str">
        <f>'R &amp; P Sub Schedule'!C100</f>
        <v>RP-15.90</v>
      </c>
      <c r="D168" s="99">
        <f>'R &amp; P Sub Schedule'!D104</f>
        <v>0</v>
      </c>
      <c r="E168" s="282">
        <f>'R &amp; P Sub Schedule'!E104</f>
        <v>0</v>
      </c>
    </row>
    <row r="169" spans="1:5" x14ac:dyDescent="0.3">
      <c r="A169" s="403"/>
      <c r="B169" s="123"/>
      <c r="C169" s="123"/>
      <c r="D169" s="123"/>
      <c r="E169" s="419"/>
    </row>
    <row r="170" spans="1:5" ht="15" thickBot="1" x14ac:dyDescent="0.35">
      <c r="A170" s="343"/>
      <c r="B170" s="323" t="s">
        <v>20</v>
      </c>
      <c r="C170" s="322"/>
      <c r="D170" s="325">
        <f>SUM(D165:D169)</f>
        <v>0</v>
      </c>
      <c r="E170" s="339">
        <f>SUM(E165:E169)</f>
        <v>0</v>
      </c>
    </row>
    <row r="171" spans="1:5" ht="15" thickTop="1" x14ac:dyDescent="0.3">
      <c r="A171" s="210" t="s">
        <v>644</v>
      </c>
      <c r="B171" s="99"/>
      <c r="C171" s="129"/>
      <c r="D171" s="443"/>
      <c r="E171" s="495"/>
    </row>
    <row r="172" spans="1:5" x14ac:dyDescent="0.3">
      <c r="A172" s="210" t="s">
        <v>911</v>
      </c>
      <c r="B172" s="210" t="s">
        <v>608</v>
      </c>
      <c r="C172" s="129" t="str">
        <f>'R &amp; P Sub Schedule'!C107</f>
        <v>RP-16.01</v>
      </c>
      <c r="D172" s="267">
        <f>'R &amp; P Sub Schedule'!D112</f>
        <v>0</v>
      </c>
      <c r="E172" s="278">
        <f>'R &amp; P Sub Schedule'!E112</f>
        <v>0</v>
      </c>
    </row>
    <row r="173" spans="1:5" ht="15" thickBot="1" x14ac:dyDescent="0.35">
      <c r="A173" s="336"/>
      <c r="B173" s="323" t="s">
        <v>20</v>
      </c>
      <c r="C173" s="324"/>
      <c r="D173" s="325">
        <f>D172</f>
        <v>0</v>
      </c>
      <c r="E173" s="339">
        <f>E172</f>
        <v>0</v>
      </c>
    </row>
    <row r="174" spans="1:5" ht="15" thickTop="1" x14ac:dyDescent="0.3">
      <c r="A174" s="210" t="s">
        <v>645</v>
      </c>
      <c r="B174" s="99"/>
      <c r="C174" s="10"/>
      <c r="D174" s="99"/>
      <c r="E174" s="282"/>
    </row>
    <row r="175" spans="1:5" x14ac:dyDescent="0.3">
      <c r="A175" s="210"/>
      <c r="B175" s="210" t="s">
        <v>65</v>
      </c>
      <c r="C175" s="289"/>
      <c r="D175" s="443"/>
      <c r="E175" s="495"/>
    </row>
    <row r="176" spans="1:5" ht="15.6" x14ac:dyDescent="0.3">
      <c r="A176" s="387" t="s">
        <v>987</v>
      </c>
      <c r="B176" s="115" t="s">
        <v>66</v>
      </c>
      <c r="C176" s="115"/>
      <c r="D176" s="99"/>
      <c r="E176" s="282"/>
    </row>
    <row r="177" spans="1:5" ht="15.6" x14ac:dyDescent="0.3">
      <c r="A177" s="387" t="s">
        <v>988</v>
      </c>
      <c r="B177" s="115" t="s">
        <v>468</v>
      </c>
      <c r="C177" s="115"/>
      <c r="D177" s="99"/>
      <c r="E177" s="282"/>
    </row>
    <row r="178" spans="1:5" ht="15.6" x14ac:dyDescent="0.3">
      <c r="A178" s="387" t="s">
        <v>989</v>
      </c>
      <c r="B178" s="115" t="s">
        <v>469</v>
      </c>
      <c r="C178" s="115"/>
      <c r="D178" s="99"/>
      <c r="E178" s="282"/>
    </row>
    <row r="179" spans="1:5" ht="15.6" x14ac:dyDescent="0.3">
      <c r="A179" s="387" t="s">
        <v>990</v>
      </c>
      <c r="B179" s="115" t="s">
        <v>67</v>
      </c>
      <c r="C179" s="115"/>
      <c r="D179" s="99"/>
      <c r="E179" s="282"/>
    </row>
    <row r="180" spans="1:5" ht="15.6" x14ac:dyDescent="0.3">
      <c r="A180" s="387" t="s">
        <v>991</v>
      </c>
      <c r="B180" s="115" t="s">
        <v>30</v>
      </c>
      <c r="C180" s="115"/>
      <c r="D180" s="99"/>
      <c r="E180" s="282"/>
    </row>
    <row r="181" spans="1:5" ht="15" thickBot="1" x14ac:dyDescent="0.35">
      <c r="A181" s="335"/>
      <c r="B181" s="323" t="s">
        <v>20</v>
      </c>
      <c r="C181" s="324"/>
      <c r="D181" s="325">
        <f t="shared" ref="D181:E181" si="12">SUM(D176:D180)</f>
        <v>0</v>
      </c>
      <c r="E181" s="339">
        <f t="shared" si="12"/>
        <v>0</v>
      </c>
    </row>
    <row r="182" spans="1:5" ht="15" thickTop="1" x14ac:dyDescent="0.3">
      <c r="A182" s="210" t="s">
        <v>646</v>
      </c>
      <c r="B182" s="99"/>
      <c r="C182" s="10"/>
      <c r="D182" s="99"/>
      <c r="E182" s="282"/>
    </row>
    <row r="183" spans="1:5" x14ac:dyDescent="0.3">
      <c r="A183" s="214"/>
      <c r="B183" s="214" t="s">
        <v>45</v>
      </c>
      <c r="C183" s="10"/>
      <c r="D183" s="99"/>
      <c r="E183" s="282"/>
    </row>
    <row r="184" spans="1:5" x14ac:dyDescent="0.3">
      <c r="A184" s="389" t="s">
        <v>992</v>
      </c>
      <c r="B184" s="97" t="s">
        <v>46</v>
      </c>
      <c r="C184" s="128"/>
      <c r="D184" s="443"/>
      <c r="E184" s="495"/>
    </row>
    <row r="185" spans="1:5" ht="15.6" x14ac:dyDescent="0.3">
      <c r="A185" s="389" t="s">
        <v>993</v>
      </c>
      <c r="B185" s="115" t="s">
        <v>47</v>
      </c>
      <c r="C185" s="115"/>
      <c r="D185" s="99"/>
      <c r="E185" s="282"/>
    </row>
    <row r="186" spans="1:5" ht="15.6" x14ac:dyDescent="0.3">
      <c r="A186" s="389" t="s">
        <v>994</v>
      </c>
      <c r="B186" s="115" t="s">
        <v>48</v>
      </c>
      <c r="C186" s="115"/>
      <c r="D186" s="99"/>
      <c r="E186" s="282"/>
    </row>
    <row r="187" spans="1:5" ht="15.6" x14ac:dyDescent="0.3">
      <c r="A187" s="389" t="s">
        <v>995</v>
      </c>
      <c r="B187" s="115" t="s">
        <v>49</v>
      </c>
      <c r="C187" s="115"/>
      <c r="D187" s="99"/>
      <c r="E187" s="282"/>
    </row>
    <row r="188" spans="1:5" ht="15.6" x14ac:dyDescent="0.3">
      <c r="A188" s="389" t="s">
        <v>996</v>
      </c>
      <c r="B188" s="115" t="s">
        <v>482</v>
      </c>
      <c r="C188" s="115"/>
      <c r="D188" s="99"/>
      <c r="E188" s="282"/>
    </row>
    <row r="189" spans="1:5" ht="15.6" x14ac:dyDescent="0.3">
      <c r="A189" s="389" t="s">
        <v>997</v>
      </c>
      <c r="B189" s="115" t="s">
        <v>50</v>
      </c>
      <c r="C189" s="115"/>
      <c r="D189" s="99"/>
      <c r="E189" s="282"/>
    </row>
    <row r="190" spans="1:5" ht="15.6" x14ac:dyDescent="0.3">
      <c r="A190" s="389" t="s">
        <v>998</v>
      </c>
      <c r="B190" s="115" t="s">
        <v>51</v>
      </c>
      <c r="C190" s="115"/>
      <c r="D190" s="99"/>
      <c r="E190" s="282"/>
    </row>
    <row r="191" spans="1:5" ht="15.6" x14ac:dyDescent="0.3">
      <c r="A191" s="389" t="s">
        <v>999</v>
      </c>
      <c r="B191" s="115" t="s">
        <v>1277</v>
      </c>
      <c r="C191" s="115"/>
      <c r="D191" s="99"/>
      <c r="E191" s="282"/>
    </row>
    <row r="192" spans="1:5" ht="15.6" x14ac:dyDescent="0.3">
      <c r="A192" s="389" t="s">
        <v>1000</v>
      </c>
      <c r="B192" s="115" t="s">
        <v>52</v>
      </c>
      <c r="C192" s="115"/>
      <c r="D192" s="99"/>
      <c r="E192" s="282"/>
    </row>
    <row r="193" spans="1:5" ht="15.6" x14ac:dyDescent="0.3">
      <c r="A193" s="389" t="s">
        <v>1001</v>
      </c>
      <c r="B193" s="115" t="s">
        <v>53</v>
      </c>
      <c r="C193" s="115"/>
      <c r="D193" s="99"/>
      <c r="E193" s="282"/>
    </row>
    <row r="194" spans="1:5" ht="15.6" x14ac:dyDescent="0.3">
      <c r="A194" s="389" t="s">
        <v>1002</v>
      </c>
      <c r="B194" s="115" t="s">
        <v>55</v>
      </c>
      <c r="C194" s="115"/>
      <c r="D194" s="99"/>
      <c r="E194" s="282"/>
    </row>
    <row r="195" spans="1:5" ht="15.6" x14ac:dyDescent="0.3">
      <c r="A195" s="389" t="s">
        <v>1003</v>
      </c>
      <c r="B195" s="115" t="s">
        <v>56</v>
      </c>
      <c r="C195" s="115"/>
      <c r="D195" s="99"/>
      <c r="E195" s="282"/>
    </row>
    <row r="196" spans="1:5" ht="15.6" x14ac:dyDescent="0.3">
      <c r="A196" s="389" t="s">
        <v>1004</v>
      </c>
      <c r="B196" s="115" t="s">
        <v>57</v>
      </c>
      <c r="C196" s="115"/>
      <c r="D196" s="99"/>
      <c r="E196" s="282"/>
    </row>
    <row r="197" spans="1:5" ht="15.6" x14ac:dyDescent="0.3">
      <c r="A197" s="389" t="s">
        <v>1005</v>
      </c>
      <c r="B197" s="115" t="s">
        <v>58</v>
      </c>
      <c r="C197" s="115"/>
      <c r="D197" s="99"/>
      <c r="E197" s="282"/>
    </row>
    <row r="198" spans="1:5" ht="15.6" x14ac:dyDescent="0.3">
      <c r="A198" s="389" t="s">
        <v>1006</v>
      </c>
      <c r="B198" s="115" t="s">
        <v>1412</v>
      </c>
      <c r="C198" s="115"/>
      <c r="D198" s="99"/>
      <c r="E198" s="282"/>
    </row>
    <row r="199" spans="1:5" ht="15.6" x14ac:dyDescent="0.3">
      <c r="A199" s="389" t="s">
        <v>1007</v>
      </c>
      <c r="B199" s="115" t="s">
        <v>59</v>
      </c>
      <c r="C199" s="115"/>
      <c r="D199" s="99"/>
      <c r="E199" s="282"/>
    </row>
    <row r="200" spans="1:5" ht="15.6" x14ac:dyDescent="0.3">
      <c r="A200" s="389" t="s">
        <v>1008</v>
      </c>
      <c r="B200" s="115" t="s">
        <v>60</v>
      </c>
      <c r="C200" s="115"/>
      <c r="D200" s="99"/>
      <c r="E200" s="282"/>
    </row>
    <row r="201" spans="1:5" ht="15.6" x14ac:dyDescent="0.3">
      <c r="A201" s="389" t="s">
        <v>1009</v>
      </c>
      <c r="B201" s="115" t="s">
        <v>443</v>
      </c>
      <c r="C201" s="115"/>
      <c r="D201" s="99"/>
      <c r="E201" s="282"/>
    </row>
    <row r="202" spans="1:5" ht="15.6" x14ac:dyDescent="0.3">
      <c r="A202" s="389" t="s">
        <v>1010</v>
      </c>
      <c r="B202" s="115" t="s">
        <v>483</v>
      </c>
      <c r="C202" s="115"/>
      <c r="D202" s="99"/>
      <c r="E202" s="282"/>
    </row>
    <row r="203" spans="1:5" ht="15.6" x14ac:dyDescent="0.3">
      <c r="A203" s="389" t="s">
        <v>1278</v>
      </c>
      <c r="B203" s="115" t="s">
        <v>1268</v>
      </c>
      <c r="C203" s="115"/>
      <c r="D203" s="99"/>
      <c r="E203" s="282"/>
    </row>
    <row r="204" spans="1:5" ht="15.6" x14ac:dyDescent="0.3">
      <c r="A204" s="389" t="s">
        <v>1411</v>
      </c>
      <c r="B204" s="115" t="s">
        <v>61</v>
      </c>
      <c r="C204" s="115"/>
      <c r="D204" s="99"/>
      <c r="E204" s="282"/>
    </row>
    <row r="205" spans="1:5" ht="15.6" x14ac:dyDescent="0.3">
      <c r="A205" s="389" t="s">
        <v>1413</v>
      </c>
      <c r="B205" s="115" t="s">
        <v>54</v>
      </c>
      <c r="C205" s="115"/>
      <c r="D205" s="292"/>
      <c r="E205" s="391"/>
    </row>
    <row r="206" spans="1:5" ht="15" thickBot="1" x14ac:dyDescent="0.35">
      <c r="A206" s="212"/>
      <c r="B206" s="123" t="s">
        <v>78</v>
      </c>
      <c r="C206" s="129"/>
      <c r="D206" s="446">
        <f>SUM(D185:D204)</f>
        <v>0</v>
      </c>
      <c r="E206" s="460">
        <f>SUM(E185:E204)</f>
        <v>0</v>
      </c>
    </row>
    <row r="207" spans="1:5" ht="15" thickTop="1" x14ac:dyDescent="0.3">
      <c r="A207" s="389" t="s">
        <v>1011</v>
      </c>
      <c r="B207" s="113" t="s">
        <v>8</v>
      </c>
      <c r="C207" s="294"/>
      <c r="D207" s="99"/>
      <c r="E207" s="282"/>
    </row>
    <row r="208" spans="1:5" x14ac:dyDescent="0.3">
      <c r="A208" s="214"/>
      <c r="B208" s="113"/>
      <c r="C208" s="294"/>
      <c r="D208" s="99"/>
      <c r="E208" s="282"/>
    </row>
    <row r="209" spans="1:5" ht="15" thickBot="1" x14ac:dyDescent="0.35">
      <c r="A209" s="214"/>
      <c r="B209" s="123" t="s">
        <v>78</v>
      </c>
      <c r="C209" s="294"/>
      <c r="D209" s="446">
        <f t="shared" ref="D209:E209" si="13">SUM(D207:D208)</f>
        <v>0</v>
      </c>
      <c r="E209" s="460">
        <f t="shared" si="13"/>
        <v>0</v>
      </c>
    </row>
    <row r="210" spans="1:5" ht="15" thickTop="1" x14ac:dyDescent="0.3">
      <c r="A210" s="389" t="s">
        <v>1012</v>
      </c>
      <c r="B210" s="113" t="s">
        <v>7</v>
      </c>
      <c r="C210" s="294"/>
      <c r="D210" s="443"/>
      <c r="E210" s="495"/>
    </row>
    <row r="211" spans="1:5" ht="15.6" x14ac:dyDescent="0.3">
      <c r="A211" s="389" t="s">
        <v>1013</v>
      </c>
      <c r="B211" s="115" t="s">
        <v>420</v>
      </c>
      <c r="C211" s="294"/>
      <c r="D211" s="99"/>
      <c r="E211" s="282"/>
    </row>
    <row r="212" spans="1:5" ht="15.6" x14ac:dyDescent="0.3">
      <c r="A212" s="389" t="s">
        <v>1014</v>
      </c>
      <c r="B212" s="115" t="s">
        <v>421</v>
      </c>
      <c r="C212" s="294"/>
      <c r="D212" s="99"/>
      <c r="E212" s="282"/>
    </row>
    <row r="213" spans="1:5" ht="15.6" x14ac:dyDescent="0.3">
      <c r="A213" s="389" t="s">
        <v>1015</v>
      </c>
      <c r="B213" s="115" t="s">
        <v>406</v>
      </c>
      <c r="C213" s="294"/>
      <c r="D213" s="99"/>
      <c r="E213" s="282"/>
    </row>
    <row r="214" spans="1:5" ht="15.6" x14ac:dyDescent="0.3">
      <c r="A214" s="389" t="s">
        <v>1016</v>
      </c>
      <c r="B214" s="115" t="s">
        <v>422</v>
      </c>
      <c r="C214" s="294"/>
      <c r="D214" s="99"/>
      <c r="E214" s="282"/>
    </row>
    <row r="215" spans="1:5" ht="15.6" x14ac:dyDescent="0.3">
      <c r="A215" s="389" t="s">
        <v>1017</v>
      </c>
      <c r="B215" s="115" t="s">
        <v>423</v>
      </c>
      <c r="C215" s="294"/>
      <c r="D215" s="99"/>
      <c r="E215" s="282"/>
    </row>
    <row r="216" spans="1:5" ht="15" thickBot="1" x14ac:dyDescent="0.35">
      <c r="A216" s="214"/>
      <c r="B216" s="123" t="s">
        <v>78</v>
      </c>
      <c r="C216" s="294"/>
      <c r="D216" s="446">
        <f t="shared" ref="D216:E216" si="14">SUM(D211:D215)</f>
        <v>0</v>
      </c>
      <c r="E216" s="460">
        <f t="shared" si="14"/>
        <v>0</v>
      </c>
    </row>
    <row r="217" spans="1:5" ht="15" thickTop="1" x14ac:dyDescent="0.3">
      <c r="A217" s="389" t="s">
        <v>1018</v>
      </c>
      <c r="B217" s="113" t="s">
        <v>722</v>
      </c>
      <c r="C217" s="294"/>
      <c r="D217" s="443"/>
      <c r="E217" s="495"/>
    </row>
    <row r="218" spans="1:5" x14ac:dyDescent="0.3">
      <c r="A218" s="389" t="s">
        <v>1019</v>
      </c>
      <c r="B218" s="109" t="s">
        <v>722</v>
      </c>
      <c r="C218" s="294"/>
      <c r="D218" s="99"/>
      <c r="E218" s="282"/>
    </row>
    <row r="219" spans="1:5" s="4" customFormat="1" ht="13.8" x14ac:dyDescent="0.25">
      <c r="A219" s="389" t="s">
        <v>1020</v>
      </c>
      <c r="B219" s="109" t="s">
        <v>440</v>
      </c>
      <c r="C219" s="113"/>
      <c r="D219" s="99"/>
      <c r="E219" s="282"/>
    </row>
    <row r="220" spans="1:5" ht="15" thickBot="1" x14ac:dyDescent="0.35">
      <c r="A220" s="214"/>
      <c r="B220" s="123" t="s">
        <v>78</v>
      </c>
      <c r="C220" s="294"/>
      <c r="D220" s="446">
        <f>SUM(D218:D219)</f>
        <v>0</v>
      </c>
      <c r="E220" s="460">
        <f>SUM(E218:E219)</f>
        <v>0</v>
      </c>
    </row>
    <row r="221" spans="1:5" ht="15" thickTop="1" x14ac:dyDescent="0.3">
      <c r="A221" s="214"/>
      <c r="B221" s="123"/>
      <c r="C221" s="294"/>
      <c r="D221" s="270"/>
      <c r="E221" s="281"/>
    </row>
    <row r="222" spans="1:5" x14ac:dyDescent="0.3">
      <c r="A222" s="389" t="s">
        <v>1021</v>
      </c>
      <c r="B222" s="113" t="s">
        <v>723</v>
      </c>
      <c r="C222" s="294"/>
      <c r="D222" s="443"/>
      <c r="E222" s="495"/>
    </row>
    <row r="223" spans="1:5" x14ac:dyDescent="0.3">
      <c r="A223" s="389" t="s">
        <v>1022</v>
      </c>
      <c r="B223" s="109" t="s">
        <v>723</v>
      </c>
      <c r="C223" s="294"/>
      <c r="D223" s="99"/>
      <c r="E223" s="282"/>
    </row>
    <row r="224" spans="1:5" x14ac:dyDescent="0.3">
      <c r="A224" s="389" t="s">
        <v>1023</v>
      </c>
      <c r="B224" s="109" t="s">
        <v>724</v>
      </c>
      <c r="C224" s="294"/>
      <c r="D224" s="99"/>
      <c r="E224" s="282"/>
    </row>
    <row r="225" spans="1:5" ht="15" thickBot="1" x14ac:dyDescent="0.35">
      <c r="A225" s="287"/>
      <c r="B225" s="123" t="s">
        <v>78</v>
      </c>
      <c r="C225" s="294"/>
      <c r="D225" s="446">
        <f>SUM(D223:D224)</f>
        <v>0</v>
      </c>
      <c r="E225" s="460">
        <f>SUM(E223:E224)</f>
        <v>0</v>
      </c>
    </row>
    <row r="226" spans="1:5" ht="15" thickTop="1" x14ac:dyDescent="0.3">
      <c r="A226" s="389" t="s">
        <v>1024</v>
      </c>
      <c r="B226" s="307" t="s">
        <v>753</v>
      </c>
      <c r="C226" s="294"/>
      <c r="D226" s="443"/>
      <c r="E226" s="495"/>
    </row>
    <row r="227" spans="1:5" ht="15.6" x14ac:dyDescent="0.3">
      <c r="A227" s="389" t="s">
        <v>1025</v>
      </c>
      <c r="B227" s="115" t="s">
        <v>383</v>
      </c>
      <c r="C227" s="294"/>
      <c r="D227" s="99"/>
      <c r="E227" s="282"/>
    </row>
    <row r="228" spans="1:5" ht="15.6" x14ac:dyDescent="0.3">
      <c r="A228" s="389" t="s">
        <v>1026</v>
      </c>
      <c r="B228" s="115" t="s">
        <v>769</v>
      </c>
      <c r="C228" s="294"/>
      <c r="D228" s="99"/>
      <c r="E228" s="282"/>
    </row>
    <row r="229" spans="1:5" ht="15.6" x14ac:dyDescent="0.3">
      <c r="A229" s="389" t="s">
        <v>1027</v>
      </c>
      <c r="B229" s="358" t="s">
        <v>1274</v>
      </c>
      <c r="C229" s="294"/>
      <c r="D229" s="99"/>
      <c r="E229" s="282"/>
    </row>
    <row r="230" spans="1:5" ht="15.6" x14ac:dyDescent="0.3">
      <c r="A230" s="389" t="s">
        <v>1028</v>
      </c>
      <c r="B230" s="358" t="s">
        <v>425</v>
      </c>
      <c r="C230" s="294"/>
      <c r="D230" s="99"/>
      <c r="E230" s="282"/>
    </row>
    <row r="231" spans="1:5" ht="15.6" x14ac:dyDescent="0.3">
      <c r="A231" s="389" t="s">
        <v>1275</v>
      </c>
      <c r="B231" s="115" t="s">
        <v>1262</v>
      </c>
      <c r="C231" s="294"/>
      <c r="D231" s="99"/>
      <c r="E231" s="282"/>
    </row>
    <row r="232" spans="1:5" ht="15" thickBot="1" x14ac:dyDescent="0.35">
      <c r="A232" s="214"/>
      <c r="B232" s="123" t="s">
        <v>78</v>
      </c>
      <c r="C232" s="294"/>
      <c r="D232" s="446">
        <f>SUM(D227:D231)</f>
        <v>0</v>
      </c>
      <c r="E232" s="460">
        <f>SUM(E227:E231)</f>
        <v>0</v>
      </c>
    </row>
    <row r="233" spans="1:5" ht="15" thickTop="1" x14ac:dyDescent="0.3">
      <c r="A233" s="389" t="s">
        <v>1029</v>
      </c>
      <c r="B233" s="113" t="s">
        <v>395</v>
      </c>
      <c r="C233" s="294"/>
      <c r="D233" s="443"/>
      <c r="E233" s="495"/>
    </row>
    <row r="234" spans="1:5" ht="15.6" x14ac:dyDescent="0.3">
      <c r="A234" s="389" t="s">
        <v>1030</v>
      </c>
      <c r="B234" s="115" t="s">
        <v>754</v>
      </c>
      <c r="C234" s="294"/>
      <c r="D234" s="99"/>
      <c r="E234" s="282"/>
    </row>
    <row r="235" spans="1:5" ht="15.6" x14ac:dyDescent="0.3">
      <c r="A235" s="389" t="s">
        <v>1031</v>
      </c>
      <c r="B235" s="115" t="s">
        <v>770</v>
      </c>
      <c r="C235" s="294"/>
      <c r="D235" s="99"/>
      <c r="E235" s="282"/>
    </row>
    <row r="236" spans="1:5" ht="15.6" x14ac:dyDescent="0.3">
      <c r="A236" s="389" t="s">
        <v>1032</v>
      </c>
      <c r="B236" s="115" t="s">
        <v>441</v>
      </c>
      <c r="C236" s="294"/>
      <c r="D236" s="99"/>
      <c r="E236" s="282"/>
    </row>
    <row r="237" spans="1:5" ht="15.6" x14ac:dyDescent="0.3">
      <c r="A237" s="389" t="s">
        <v>1033</v>
      </c>
      <c r="B237" s="115" t="s">
        <v>63</v>
      </c>
      <c r="C237" s="294"/>
      <c r="D237" s="99"/>
      <c r="E237" s="282"/>
    </row>
    <row r="238" spans="1:5" ht="15" thickBot="1" x14ac:dyDescent="0.35">
      <c r="A238" s="214"/>
      <c r="B238" s="123" t="s">
        <v>78</v>
      </c>
      <c r="C238" s="294"/>
      <c r="D238" s="446">
        <f t="shared" ref="D238:E238" si="15">SUM(D234:D237)</f>
        <v>0</v>
      </c>
      <c r="E238" s="460">
        <f t="shared" si="15"/>
        <v>0</v>
      </c>
    </row>
    <row r="239" spans="1:5" ht="15" thickTop="1" x14ac:dyDescent="0.3">
      <c r="A239" s="389" t="s">
        <v>1034</v>
      </c>
      <c r="B239" s="113" t="s">
        <v>725</v>
      </c>
      <c r="C239" s="294"/>
      <c r="D239" s="443"/>
      <c r="E239" s="495"/>
    </row>
    <row r="240" spans="1:5" x14ac:dyDescent="0.3">
      <c r="A240" s="389" t="s">
        <v>1035</v>
      </c>
      <c r="B240" s="99" t="s">
        <v>726</v>
      </c>
      <c r="C240" s="294"/>
      <c r="D240" s="99"/>
      <c r="E240" s="282"/>
    </row>
    <row r="241" spans="1:5" ht="15.6" x14ac:dyDescent="0.3">
      <c r="A241" s="389" t="s">
        <v>1036</v>
      </c>
      <c r="B241" s="115" t="s">
        <v>424</v>
      </c>
      <c r="C241" s="294"/>
      <c r="D241" s="99"/>
      <c r="E241" s="282"/>
    </row>
    <row r="242" spans="1:5" x14ac:dyDescent="0.3">
      <c r="A242" s="389" t="s">
        <v>1037</v>
      </c>
      <c r="B242" s="99" t="s">
        <v>721</v>
      </c>
      <c r="C242" s="294"/>
      <c r="D242" s="99"/>
      <c r="E242" s="282"/>
    </row>
    <row r="243" spans="1:5" ht="15" thickBot="1" x14ac:dyDescent="0.35">
      <c r="A243" s="214"/>
      <c r="B243" s="123" t="s">
        <v>78</v>
      </c>
      <c r="C243" s="294"/>
      <c r="D243" s="446">
        <f t="shared" ref="D243:E243" si="16">SUM(D239:D242)</f>
        <v>0</v>
      </c>
      <c r="E243" s="460">
        <f t="shared" si="16"/>
        <v>0</v>
      </c>
    </row>
    <row r="244" spans="1:5" ht="15" thickTop="1" x14ac:dyDescent="0.3">
      <c r="A244" s="389" t="s">
        <v>1038</v>
      </c>
      <c r="B244" s="113" t="s">
        <v>398</v>
      </c>
      <c r="C244" s="294"/>
      <c r="D244" s="99"/>
      <c r="E244" s="282"/>
    </row>
    <row r="245" spans="1:5" x14ac:dyDescent="0.3">
      <c r="A245" s="214"/>
      <c r="B245" s="113"/>
      <c r="C245" s="294"/>
      <c r="D245" s="99"/>
      <c r="E245" s="282"/>
    </row>
    <row r="246" spans="1:5" ht="15" thickBot="1" x14ac:dyDescent="0.35">
      <c r="A246" s="214"/>
      <c r="B246" s="123" t="s">
        <v>78</v>
      </c>
      <c r="C246" s="294"/>
      <c r="D246" s="446">
        <f t="shared" ref="D246:E246" si="17">SUM(D244:D245)</f>
        <v>0</v>
      </c>
      <c r="E246" s="460">
        <f t="shared" si="17"/>
        <v>0</v>
      </c>
    </row>
    <row r="247" spans="1:5" ht="15" thickTop="1" x14ac:dyDescent="0.3">
      <c r="A247" s="389" t="s">
        <v>1039</v>
      </c>
      <c r="B247" s="113" t="s">
        <v>399</v>
      </c>
      <c r="C247" s="294"/>
      <c r="D247" s="99"/>
      <c r="E247" s="282"/>
    </row>
    <row r="248" spans="1:5" x14ac:dyDescent="0.3">
      <c r="A248" s="421"/>
      <c r="B248" s="294"/>
      <c r="C248" s="294"/>
      <c r="D248" s="99"/>
      <c r="E248" s="282"/>
    </row>
    <row r="249" spans="1:5" ht="15" thickBot="1" x14ac:dyDescent="0.35">
      <c r="A249" s="365"/>
      <c r="B249" s="123" t="s">
        <v>78</v>
      </c>
      <c r="C249" s="129"/>
      <c r="D249" s="446">
        <f t="shared" ref="D249:E249" si="18">SUM(D247:D248)</f>
        <v>0</v>
      </c>
      <c r="E249" s="460">
        <f t="shared" si="18"/>
        <v>0</v>
      </c>
    </row>
    <row r="250" spans="1:5" ht="15.6" thickTop="1" thickBot="1" x14ac:dyDescent="0.35">
      <c r="A250" s="366"/>
      <c r="B250" s="323" t="s">
        <v>20</v>
      </c>
      <c r="C250" s="324"/>
      <c r="D250" s="325">
        <f>D249+D246+D243+D238+D232+D220+D216+D209+D206+D225</f>
        <v>0</v>
      </c>
      <c r="E250" s="339">
        <f>E249+E246+E243+E238+E232+E220+E216+E209+E206+E225</f>
        <v>0</v>
      </c>
    </row>
    <row r="251" spans="1:5" ht="15" thickTop="1" x14ac:dyDescent="0.3">
      <c r="A251" s="210" t="s">
        <v>647</v>
      </c>
      <c r="B251" s="97"/>
      <c r="C251" s="113"/>
      <c r="D251" s="99"/>
      <c r="E251" s="282"/>
    </row>
    <row r="252" spans="1:5" x14ac:dyDescent="0.3">
      <c r="A252" s="214"/>
      <c r="B252" s="214" t="s">
        <v>476</v>
      </c>
      <c r="C252" s="113"/>
      <c r="D252" s="443"/>
      <c r="E252" s="495"/>
    </row>
    <row r="253" spans="1:5" x14ac:dyDescent="0.3">
      <c r="A253" s="389" t="s">
        <v>1040</v>
      </c>
      <c r="B253" s="111" t="s">
        <v>477</v>
      </c>
      <c r="C253" s="113"/>
      <c r="D253" s="99"/>
      <c r="E253" s="282"/>
    </row>
    <row r="254" spans="1:5" x14ac:dyDescent="0.3">
      <c r="A254" s="389" t="s">
        <v>1041</v>
      </c>
      <c r="B254" s="111" t="s">
        <v>756</v>
      </c>
      <c r="C254" s="113"/>
      <c r="D254" s="99"/>
      <c r="E254" s="282"/>
    </row>
    <row r="255" spans="1:5" x14ac:dyDescent="0.3">
      <c r="A255" s="389" t="s">
        <v>1042</v>
      </c>
      <c r="B255" s="111" t="s">
        <v>755</v>
      </c>
      <c r="C255" s="113"/>
      <c r="D255" s="99"/>
      <c r="E255" s="282"/>
    </row>
    <row r="256" spans="1:5" x14ac:dyDescent="0.3">
      <c r="A256" s="389" t="s">
        <v>1043</v>
      </c>
      <c r="B256" s="111" t="s">
        <v>478</v>
      </c>
      <c r="C256" s="113"/>
      <c r="D256" s="99"/>
      <c r="E256" s="282"/>
    </row>
    <row r="257" spans="1:5" ht="15" thickBot="1" x14ac:dyDescent="0.35">
      <c r="A257" s="335"/>
      <c r="B257" s="331" t="s">
        <v>479</v>
      </c>
      <c r="C257" s="332"/>
      <c r="D257" s="325">
        <f>SUM(D253:D256)</f>
        <v>0</v>
      </c>
      <c r="E257" s="339">
        <f>SUM(E253:E256)</f>
        <v>0</v>
      </c>
    </row>
    <row r="258" spans="1:5" ht="15" thickTop="1" x14ac:dyDescent="0.3">
      <c r="A258" s="210" t="s">
        <v>648</v>
      </c>
      <c r="B258" s="99"/>
      <c r="C258" s="99"/>
      <c r="D258" s="99"/>
      <c r="E258" s="282"/>
    </row>
    <row r="259" spans="1:5" x14ac:dyDescent="0.3">
      <c r="A259" s="210" t="s">
        <v>372</v>
      </c>
      <c r="B259" s="111"/>
      <c r="C259" s="111"/>
      <c r="D259" s="443"/>
      <c r="E259" s="495"/>
    </row>
    <row r="260" spans="1:5" x14ac:dyDescent="0.3">
      <c r="A260" s="214" t="s">
        <v>81</v>
      </c>
      <c r="B260" s="99"/>
      <c r="C260" s="99"/>
      <c r="D260" s="99"/>
      <c r="E260" s="282"/>
    </row>
    <row r="261" spans="1:5" ht="15.6" x14ac:dyDescent="0.3">
      <c r="A261" s="389" t="s">
        <v>916</v>
      </c>
      <c r="B261" s="114" t="s">
        <v>761</v>
      </c>
      <c r="C261" s="127"/>
      <c r="D261" s="443"/>
      <c r="E261" s="495"/>
    </row>
    <row r="262" spans="1:5" ht="15.6" x14ac:dyDescent="0.3">
      <c r="A262" s="216"/>
      <c r="B262" s="115" t="s">
        <v>442</v>
      </c>
      <c r="C262" s="127"/>
      <c r="D262" s="99"/>
      <c r="E262" s="282"/>
    </row>
    <row r="263" spans="1:5" ht="15.6" x14ac:dyDescent="0.3">
      <c r="A263" s="216"/>
      <c r="B263" s="114"/>
      <c r="C263" s="127"/>
      <c r="D263" s="99"/>
      <c r="E263" s="282"/>
    </row>
    <row r="264" spans="1:5" ht="15" thickBot="1" x14ac:dyDescent="0.35">
      <c r="A264" s="422"/>
      <c r="B264" s="123" t="s">
        <v>78</v>
      </c>
      <c r="C264" s="113"/>
      <c r="D264" s="446">
        <f>SUM(D262:D263)</f>
        <v>0</v>
      </c>
      <c r="E264" s="460">
        <f>SUM(E262:E263)</f>
        <v>0</v>
      </c>
    </row>
    <row r="265" spans="1:5" ht="15" thickTop="1" x14ac:dyDescent="0.3">
      <c r="A265" s="214" t="s">
        <v>83</v>
      </c>
      <c r="B265" s="99"/>
      <c r="C265" s="99"/>
      <c r="D265" s="99"/>
      <c r="E265" s="282"/>
    </row>
    <row r="266" spans="1:5" x14ac:dyDescent="0.3">
      <c r="A266" s="389" t="s">
        <v>917</v>
      </c>
      <c r="B266" s="127" t="s">
        <v>84</v>
      </c>
      <c r="C266" s="127"/>
      <c r="D266" s="443"/>
      <c r="E266" s="495"/>
    </row>
    <row r="267" spans="1:5" x14ac:dyDescent="0.3">
      <c r="A267" s="423"/>
      <c r="B267" s="109">
        <v>1</v>
      </c>
      <c r="C267" s="109"/>
      <c r="D267" s="99"/>
      <c r="E267" s="282"/>
    </row>
    <row r="268" spans="1:5" x14ac:dyDescent="0.3">
      <c r="A268" s="423"/>
      <c r="B268" s="109">
        <v>2</v>
      </c>
      <c r="C268" s="109"/>
      <c r="D268" s="99"/>
      <c r="E268" s="282"/>
    </row>
    <row r="269" spans="1:5" x14ac:dyDescent="0.3">
      <c r="A269" s="423"/>
      <c r="B269" s="109">
        <v>3</v>
      </c>
      <c r="C269" s="109"/>
      <c r="D269" s="99"/>
      <c r="E269" s="282"/>
    </row>
    <row r="270" spans="1:5" x14ac:dyDescent="0.3">
      <c r="A270" s="423"/>
      <c r="B270" s="109">
        <v>4</v>
      </c>
      <c r="C270" s="109"/>
      <c r="D270" s="99"/>
      <c r="E270" s="282"/>
    </row>
    <row r="271" spans="1:5" x14ac:dyDescent="0.3">
      <c r="A271" s="423"/>
      <c r="B271" s="109">
        <v>5</v>
      </c>
      <c r="C271" s="109"/>
      <c r="D271" s="99"/>
      <c r="E271" s="282"/>
    </row>
    <row r="272" spans="1:5" x14ac:dyDescent="0.3">
      <c r="A272" s="422"/>
      <c r="B272" s="109">
        <v>6</v>
      </c>
      <c r="C272" s="109"/>
      <c r="D272" s="99"/>
      <c r="E272" s="282"/>
    </row>
    <row r="273" spans="1:5" ht="15" thickBot="1" x14ac:dyDescent="0.35">
      <c r="A273" s="422"/>
      <c r="B273" s="132" t="s">
        <v>85</v>
      </c>
      <c r="C273" s="132"/>
      <c r="D273" s="446">
        <f t="shared" ref="D273:E273" si="19">SUM(D267:D272)</f>
        <v>0</v>
      </c>
      <c r="E273" s="460">
        <f t="shared" si="19"/>
        <v>0</v>
      </c>
    </row>
    <row r="274" spans="1:5" ht="15" thickTop="1" x14ac:dyDescent="0.3">
      <c r="A274" s="389" t="s">
        <v>918</v>
      </c>
      <c r="B274" s="133" t="s">
        <v>86</v>
      </c>
      <c r="C274" s="133"/>
      <c r="D274" s="443"/>
      <c r="E274" s="495"/>
    </row>
    <row r="275" spans="1:5" x14ac:dyDescent="0.3">
      <c r="A275" s="422"/>
      <c r="B275" s="109">
        <v>1</v>
      </c>
      <c r="C275" s="109"/>
      <c r="D275" s="99"/>
      <c r="E275" s="282"/>
    </row>
    <row r="276" spans="1:5" x14ac:dyDescent="0.3">
      <c r="A276" s="422"/>
      <c r="B276" s="109">
        <v>2</v>
      </c>
      <c r="C276" s="109"/>
      <c r="D276" s="99"/>
      <c r="E276" s="282"/>
    </row>
    <row r="277" spans="1:5" x14ac:dyDescent="0.3">
      <c r="A277" s="422"/>
      <c r="B277" s="109">
        <v>3</v>
      </c>
      <c r="C277" s="109"/>
      <c r="D277" s="99"/>
      <c r="E277" s="282"/>
    </row>
    <row r="278" spans="1:5" x14ac:dyDescent="0.3">
      <c r="A278" s="422"/>
      <c r="B278" s="109">
        <v>4</v>
      </c>
      <c r="C278" s="109"/>
      <c r="D278" s="99"/>
      <c r="E278" s="282"/>
    </row>
    <row r="279" spans="1:5" x14ac:dyDescent="0.3">
      <c r="A279" s="422"/>
      <c r="B279" s="109">
        <v>5</v>
      </c>
      <c r="C279" s="109"/>
      <c r="D279" s="99"/>
      <c r="E279" s="282"/>
    </row>
    <row r="280" spans="1:5" ht="15" thickBot="1" x14ac:dyDescent="0.35">
      <c r="A280" s="422"/>
      <c r="B280" s="132" t="s">
        <v>87</v>
      </c>
      <c r="C280" s="132"/>
      <c r="D280" s="446">
        <f>SUM(D275:D279)</f>
        <v>0</v>
      </c>
      <c r="E280" s="460">
        <f>SUM(E275:E279)</f>
        <v>0</v>
      </c>
    </row>
    <row r="281" spans="1:5" ht="15" thickTop="1" x14ac:dyDescent="0.3">
      <c r="A281" s="216" t="s">
        <v>919</v>
      </c>
      <c r="B281" s="307" t="s">
        <v>841</v>
      </c>
      <c r="C281" s="132"/>
      <c r="D281" s="443"/>
      <c r="E281" s="495"/>
    </row>
    <row r="282" spans="1:5" x14ac:dyDescent="0.3">
      <c r="A282" s="422"/>
      <c r="B282" s="307">
        <v>1</v>
      </c>
      <c r="C282" s="132"/>
      <c r="D282" s="99"/>
      <c r="E282" s="282"/>
    </row>
    <row r="283" spans="1:5" x14ac:dyDescent="0.3">
      <c r="A283" s="422"/>
      <c r="B283" s="307">
        <v>2</v>
      </c>
      <c r="C283" s="132"/>
      <c r="D283" s="99"/>
      <c r="E283" s="282"/>
    </row>
    <row r="284" spans="1:5" ht="15" thickBot="1" x14ac:dyDescent="0.35">
      <c r="A284" s="422"/>
      <c r="B284" s="132" t="s">
        <v>842</v>
      </c>
      <c r="C284" s="132"/>
      <c r="D284" s="446">
        <f>SUM(D282:D283)</f>
        <v>0</v>
      </c>
      <c r="E284" s="460">
        <f>SUM(E282:E283)</f>
        <v>0</v>
      </c>
    </row>
    <row r="285" spans="1:5" ht="15" thickTop="1" x14ac:dyDescent="0.3">
      <c r="A285" s="389" t="s">
        <v>920</v>
      </c>
      <c r="B285" s="133" t="s">
        <v>470</v>
      </c>
      <c r="C285" s="133"/>
      <c r="D285" s="443"/>
      <c r="E285" s="495"/>
    </row>
    <row r="286" spans="1:5" x14ac:dyDescent="0.3">
      <c r="A286" s="211"/>
      <c r="B286" s="109">
        <v>1</v>
      </c>
      <c r="C286" s="109"/>
      <c r="D286" s="99"/>
      <c r="E286" s="282"/>
    </row>
    <row r="287" spans="1:5" x14ac:dyDescent="0.3">
      <c r="A287" s="211"/>
      <c r="B287" s="109">
        <v>2</v>
      </c>
      <c r="C287" s="109"/>
      <c r="D287" s="99"/>
      <c r="E287" s="282"/>
    </row>
    <row r="288" spans="1:5" ht="15" thickBot="1" x14ac:dyDescent="0.35">
      <c r="A288" s="211"/>
      <c r="B288" s="132" t="s">
        <v>485</v>
      </c>
      <c r="C288" s="132"/>
      <c r="D288" s="446">
        <f>SUM(D286:D287)</f>
        <v>0</v>
      </c>
      <c r="E288" s="460">
        <f>SUM(E286:E287)</f>
        <v>0</v>
      </c>
    </row>
    <row r="289" spans="1:5" ht="15.6" thickTop="1" thickBot="1" x14ac:dyDescent="0.35">
      <c r="A289" s="340"/>
      <c r="B289" s="424" t="s">
        <v>20</v>
      </c>
      <c r="C289" s="404"/>
      <c r="D289" s="367">
        <f>+D288+D280+D273+D264+D284</f>
        <v>0</v>
      </c>
      <c r="E289" s="368">
        <f>+E288+E280+E273+E264+E284</f>
        <v>0</v>
      </c>
    </row>
    <row r="300" spans="1:5" x14ac:dyDescent="0.3">
      <c r="B300" s="98"/>
      <c r="D300" s="261"/>
      <c r="E300" s="261"/>
    </row>
    <row r="301" spans="1:5" x14ac:dyDescent="0.3">
      <c r="B301" s="98"/>
      <c r="C301" s="261"/>
      <c r="D301" s="261"/>
      <c r="E301" s="261"/>
    </row>
    <row r="302" spans="1:5" x14ac:dyDescent="0.3">
      <c r="D302" s="261"/>
      <c r="E302" s="261"/>
    </row>
    <row r="305" spans="1:5" x14ac:dyDescent="0.3">
      <c r="D305" s="300"/>
      <c r="E305" s="300"/>
    </row>
    <row r="306" spans="1:5" x14ac:dyDescent="0.3">
      <c r="D306" s="50"/>
      <c r="E306" s="50"/>
    </row>
    <row r="307" spans="1:5" s="301" customFormat="1" x14ac:dyDescent="0.3">
      <c r="D307" s="302"/>
      <c r="E307" s="302"/>
    </row>
    <row r="308" spans="1:5" s="301" customFormat="1" x14ac:dyDescent="0.3">
      <c r="D308" s="303"/>
      <c r="E308" s="303"/>
    </row>
    <row r="309" spans="1:5" s="301" customFormat="1" x14ac:dyDescent="0.3">
      <c r="D309" s="303"/>
      <c r="E309" s="303"/>
    </row>
    <row r="314" spans="1:5" x14ac:dyDescent="0.3">
      <c r="A314" s="284"/>
      <c r="B314" s="22"/>
      <c r="C314" s="22"/>
    </row>
  </sheetData>
  <mergeCells count="3">
    <mergeCell ref="A5:B5"/>
    <mergeCell ref="A6:B6"/>
    <mergeCell ref="A1:E1"/>
  </mergeCells>
  <phoneticPr fontId="67" type="noConversion"/>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42"/>
  <sheetViews>
    <sheetView topLeftCell="A103" workbookViewId="0">
      <selection activeCell="D15" sqref="D15"/>
    </sheetView>
  </sheetViews>
  <sheetFormatPr defaultColWidth="8.88671875" defaultRowHeight="14.4" x14ac:dyDescent="0.3"/>
  <cols>
    <col min="1" max="1" width="8.88671875" bestFit="1" customWidth="1"/>
    <col min="2" max="2" width="41.109375" customWidth="1"/>
    <col min="3" max="3" width="9.88671875" customWidth="1"/>
    <col min="4" max="5" width="17.44140625" customWidth="1"/>
    <col min="10" max="10" width="18.44140625" customWidth="1"/>
  </cols>
  <sheetData>
    <row r="1" spans="1:5" ht="15" thickBot="1" x14ac:dyDescent="0.35">
      <c r="A1" s="681" t="s">
        <v>1280</v>
      </c>
      <c r="B1" s="681"/>
      <c r="C1" s="681"/>
      <c r="D1" s="681"/>
      <c r="E1" s="681"/>
    </row>
    <row r="2" spans="1:5" s="164" customFormat="1" ht="23.4" thickBot="1" x14ac:dyDescent="0.25">
      <c r="A2" s="501" t="s">
        <v>19</v>
      </c>
      <c r="B2" s="502"/>
      <c r="C2" s="502" t="s">
        <v>713</v>
      </c>
      <c r="D2" s="502" t="str">
        <f>'R&amp;P 25'!D7</f>
        <v>As at 31.03.2026</v>
      </c>
      <c r="E2" s="503" t="str">
        <f>'R&amp;P 25'!E7</f>
        <v>As at 31.03.2025</v>
      </c>
    </row>
    <row r="3" spans="1:5" x14ac:dyDescent="0.3">
      <c r="A3" s="392"/>
      <c r="B3" s="308"/>
      <c r="C3" s="308"/>
      <c r="D3" s="309"/>
      <c r="E3" s="393"/>
    </row>
    <row r="4" spans="1:5" x14ac:dyDescent="0.3">
      <c r="A4" s="210" t="s">
        <v>1052</v>
      </c>
      <c r="B4" s="289"/>
      <c r="C4" s="129"/>
      <c r="D4" s="99"/>
      <c r="E4" s="282"/>
    </row>
    <row r="5" spans="1:5" x14ac:dyDescent="0.3">
      <c r="A5" s="389" t="s">
        <v>835</v>
      </c>
      <c r="B5" s="210" t="s">
        <v>727</v>
      </c>
      <c r="C5" s="129" t="s">
        <v>835</v>
      </c>
      <c r="D5" s="443"/>
      <c r="E5" s="495"/>
    </row>
    <row r="6" spans="1:5" ht="15.6" x14ac:dyDescent="0.3">
      <c r="A6" s="394">
        <v>1</v>
      </c>
      <c r="B6" s="115"/>
      <c r="C6" s="10"/>
      <c r="D6" s="267"/>
      <c r="E6" s="278"/>
    </row>
    <row r="7" spans="1:5" ht="15.6" x14ac:dyDescent="0.3">
      <c r="A7" s="394">
        <v>2</v>
      </c>
      <c r="B7" s="115"/>
      <c r="C7" s="10"/>
      <c r="D7" s="267"/>
      <c r="E7" s="278"/>
    </row>
    <row r="8" spans="1:5" x14ac:dyDescent="0.3">
      <c r="A8" s="394">
        <v>3</v>
      </c>
      <c r="B8" s="111" t="s">
        <v>30</v>
      </c>
      <c r="C8" s="10"/>
      <c r="D8" s="267"/>
      <c r="E8" s="278"/>
    </row>
    <row r="9" spans="1:5" ht="15" thickBot="1" x14ac:dyDescent="0.35">
      <c r="A9" s="366"/>
      <c r="B9" s="323" t="s">
        <v>20</v>
      </c>
      <c r="C9" s="324"/>
      <c r="D9" s="325">
        <f>SUM(D6:D8)</f>
        <v>0</v>
      </c>
      <c r="E9" s="339">
        <f>SUM(E6:E8)</f>
        <v>0</v>
      </c>
    </row>
    <row r="10" spans="1:5" ht="15" thickTop="1" x14ac:dyDescent="0.3">
      <c r="A10" s="210" t="s">
        <v>633</v>
      </c>
      <c r="B10" s="10"/>
      <c r="C10" s="10"/>
      <c r="D10" s="267"/>
      <c r="E10" s="278"/>
    </row>
    <row r="11" spans="1:5" x14ac:dyDescent="0.3">
      <c r="A11" s="389" t="s">
        <v>843</v>
      </c>
      <c r="B11" s="210" t="s">
        <v>91</v>
      </c>
      <c r="C11" s="472" t="s">
        <v>843</v>
      </c>
      <c r="D11" s="443"/>
      <c r="E11" s="495"/>
    </row>
    <row r="12" spans="1:5" ht="15.6" x14ac:dyDescent="0.3">
      <c r="A12" s="389" t="s">
        <v>844</v>
      </c>
      <c r="B12" s="117" t="s">
        <v>459</v>
      </c>
      <c r="C12" s="472" t="s">
        <v>844</v>
      </c>
      <c r="D12" s="443"/>
      <c r="E12" s="495"/>
    </row>
    <row r="13" spans="1:5" ht="15.6" x14ac:dyDescent="0.3">
      <c r="A13" s="389" t="s">
        <v>845</v>
      </c>
      <c r="B13" s="117"/>
      <c r="C13" s="472" t="s">
        <v>845</v>
      </c>
      <c r="D13" s="267"/>
      <c r="E13" s="278"/>
    </row>
    <row r="14" spans="1:5" ht="15.6" x14ac:dyDescent="0.3">
      <c r="A14" s="389" t="s">
        <v>846</v>
      </c>
      <c r="B14" s="117"/>
      <c r="C14" s="472" t="s">
        <v>846</v>
      </c>
      <c r="D14" s="267"/>
      <c r="E14" s="278"/>
    </row>
    <row r="15" spans="1:5" x14ac:dyDescent="0.3">
      <c r="A15" s="389" t="s">
        <v>1053</v>
      </c>
      <c r="B15" s="111" t="s">
        <v>30</v>
      </c>
      <c r="C15" s="472" t="s">
        <v>1053</v>
      </c>
      <c r="D15" s="267"/>
      <c r="E15" s="278"/>
    </row>
    <row r="16" spans="1:5" ht="15" thickBot="1" x14ac:dyDescent="0.35">
      <c r="A16" s="389"/>
      <c r="B16" s="123" t="s">
        <v>78</v>
      </c>
      <c r="C16" s="10"/>
      <c r="D16" s="446">
        <f>SUM(D13:D15)</f>
        <v>0</v>
      </c>
      <c r="E16" s="460">
        <f>SUM(E13:E15)</f>
        <v>0</v>
      </c>
    </row>
    <row r="17" spans="1:5" ht="16.2" thickTop="1" x14ac:dyDescent="0.3">
      <c r="A17" s="396" t="s">
        <v>850</v>
      </c>
      <c r="B17" s="117" t="s">
        <v>458</v>
      </c>
      <c r="C17" s="129" t="s">
        <v>850</v>
      </c>
      <c r="D17" s="443"/>
      <c r="E17" s="495"/>
    </row>
    <row r="18" spans="1:5" ht="15.6" x14ac:dyDescent="0.3">
      <c r="A18" s="396" t="s">
        <v>847</v>
      </c>
      <c r="B18" s="117"/>
      <c r="C18" s="129"/>
      <c r="D18" s="267"/>
      <c r="E18" s="278"/>
    </row>
    <row r="19" spans="1:5" ht="15.6" x14ac:dyDescent="0.3">
      <c r="A19" s="396" t="s">
        <v>848</v>
      </c>
      <c r="B19" s="117"/>
      <c r="C19" s="129"/>
      <c r="D19" s="267"/>
      <c r="E19" s="278"/>
    </row>
    <row r="20" spans="1:5" x14ac:dyDescent="0.3">
      <c r="A20" s="396" t="s">
        <v>849</v>
      </c>
      <c r="B20" s="111" t="s">
        <v>30</v>
      </c>
      <c r="C20" s="129"/>
      <c r="D20" s="267"/>
      <c r="E20" s="278"/>
    </row>
    <row r="21" spans="1:5" ht="15" thickBot="1" x14ac:dyDescent="0.35">
      <c r="A21" s="365"/>
      <c r="B21" s="123" t="s">
        <v>78</v>
      </c>
      <c r="C21" s="129"/>
      <c r="D21" s="446">
        <f>SUM(D18:D20)</f>
        <v>0</v>
      </c>
      <c r="E21" s="460">
        <f>SUM(E18:E20)</f>
        <v>0</v>
      </c>
    </row>
    <row r="22" spans="1:5" ht="16.2" thickTop="1" x14ac:dyDescent="0.3">
      <c r="A22" s="396" t="s">
        <v>851</v>
      </c>
      <c r="B22" s="117" t="s">
        <v>212</v>
      </c>
      <c r="C22" s="129" t="s">
        <v>851</v>
      </c>
      <c r="D22" s="443"/>
      <c r="E22" s="495"/>
    </row>
    <row r="23" spans="1:5" ht="15.6" x14ac:dyDescent="0.3">
      <c r="A23" s="396" t="s">
        <v>852</v>
      </c>
      <c r="B23" s="117"/>
      <c r="C23" s="129"/>
      <c r="D23" s="267"/>
      <c r="E23" s="278"/>
    </row>
    <row r="24" spans="1:5" ht="15.6" x14ac:dyDescent="0.3">
      <c r="A24" s="396" t="s">
        <v>853</v>
      </c>
      <c r="B24" s="117"/>
      <c r="C24" s="129"/>
      <c r="D24" s="267"/>
      <c r="E24" s="278"/>
    </row>
    <row r="25" spans="1:5" x14ac:dyDescent="0.3">
      <c r="A25" s="396" t="s">
        <v>854</v>
      </c>
      <c r="B25" s="111" t="s">
        <v>30</v>
      </c>
      <c r="C25" s="129"/>
      <c r="D25" s="267"/>
      <c r="E25" s="278"/>
    </row>
    <row r="26" spans="1:5" ht="15" thickBot="1" x14ac:dyDescent="0.35">
      <c r="A26" s="365"/>
      <c r="B26" s="123" t="s">
        <v>78</v>
      </c>
      <c r="C26" s="129"/>
      <c r="D26" s="446">
        <f>SUM(D23:D25)</f>
        <v>0</v>
      </c>
      <c r="E26" s="460">
        <f>SUM(E23:E25)</f>
        <v>0</v>
      </c>
    </row>
    <row r="27" spans="1:5" ht="15" thickTop="1" x14ac:dyDescent="0.3">
      <c r="A27" s="396" t="s">
        <v>855</v>
      </c>
      <c r="B27" s="307" t="s">
        <v>30</v>
      </c>
      <c r="C27" s="129" t="s">
        <v>855</v>
      </c>
      <c r="D27" s="443"/>
      <c r="E27" s="495"/>
    </row>
    <row r="28" spans="1:5" x14ac:dyDescent="0.3">
      <c r="A28" s="396" t="s">
        <v>856</v>
      </c>
      <c r="B28" s="307"/>
      <c r="C28" s="10"/>
      <c r="D28" s="267"/>
      <c r="E28" s="278"/>
    </row>
    <row r="29" spans="1:5" x14ac:dyDescent="0.3">
      <c r="A29" s="396" t="s">
        <v>857</v>
      </c>
      <c r="B29" s="307"/>
      <c r="C29" s="10"/>
      <c r="D29" s="267"/>
      <c r="E29" s="278"/>
    </row>
    <row r="30" spans="1:5" x14ac:dyDescent="0.3">
      <c r="A30" s="396" t="s">
        <v>858</v>
      </c>
      <c r="B30" s="111" t="s">
        <v>30</v>
      </c>
      <c r="C30" s="10"/>
      <c r="D30" s="267"/>
      <c r="E30" s="278"/>
    </row>
    <row r="31" spans="1:5" ht="15" thickBot="1" x14ac:dyDescent="0.35">
      <c r="A31" s="365"/>
      <c r="B31" s="123" t="s">
        <v>78</v>
      </c>
      <c r="C31" s="10"/>
      <c r="D31" s="446">
        <f>SUM(D28:D30)</f>
        <v>0</v>
      </c>
      <c r="E31" s="460">
        <f>SUM(E28:E30)</f>
        <v>0</v>
      </c>
    </row>
    <row r="32" spans="1:5" ht="15.6" thickTop="1" thickBot="1" x14ac:dyDescent="0.35">
      <c r="A32" s="366"/>
      <c r="B32" s="323" t="s">
        <v>20</v>
      </c>
      <c r="C32" s="322"/>
      <c r="D32" s="325">
        <f>D26+D21+D16+D31</f>
        <v>0</v>
      </c>
      <c r="E32" s="339">
        <f>E26+E21+E16+E31</f>
        <v>0</v>
      </c>
    </row>
    <row r="33" spans="1:5" ht="15" thickTop="1" x14ac:dyDescent="0.3">
      <c r="A33" s="210" t="s">
        <v>635</v>
      </c>
      <c r="B33" s="129"/>
      <c r="C33" s="129"/>
      <c r="D33" s="267"/>
      <c r="E33" s="278"/>
    </row>
    <row r="34" spans="1:5" x14ac:dyDescent="0.3">
      <c r="A34" s="396" t="s">
        <v>859</v>
      </c>
      <c r="B34" s="210" t="s">
        <v>29</v>
      </c>
      <c r="C34" s="129" t="s">
        <v>859</v>
      </c>
      <c r="D34" s="443"/>
      <c r="E34" s="495"/>
    </row>
    <row r="35" spans="1:5" x14ac:dyDescent="0.3">
      <c r="A35" s="396" t="s">
        <v>860</v>
      </c>
      <c r="B35" s="97"/>
      <c r="C35" s="289"/>
      <c r="D35" s="267"/>
      <c r="E35" s="278"/>
    </row>
    <row r="36" spans="1:5" x14ac:dyDescent="0.3">
      <c r="A36" s="396" t="s">
        <v>861</v>
      </c>
      <c r="B36" s="97"/>
      <c r="C36" s="289"/>
      <c r="D36" s="267"/>
      <c r="E36" s="278"/>
    </row>
    <row r="37" spans="1:5" x14ac:dyDescent="0.3">
      <c r="A37" s="396" t="s">
        <v>862</v>
      </c>
      <c r="B37" s="111" t="s">
        <v>30</v>
      </c>
      <c r="C37" s="289"/>
      <c r="D37" s="267"/>
      <c r="E37" s="278"/>
    </row>
    <row r="38" spans="1:5" ht="15" thickBot="1" x14ac:dyDescent="0.35">
      <c r="A38" s="366"/>
      <c r="B38" s="323" t="s">
        <v>20</v>
      </c>
      <c r="C38" s="324"/>
      <c r="D38" s="325">
        <f>SUM(D35:D37)</f>
        <v>0</v>
      </c>
      <c r="E38" s="339">
        <f>SUM(E35:E37)</f>
        <v>0</v>
      </c>
    </row>
    <row r="39" spans="1:5" ht="15" thickTop="1" x14ac:dyDescent="0.3">
      <c r="A39" s="210" t="s">
        <v>637</v>
      </c>
      <c r="B39" s="289"/>
      <c r="C39" s="289"/>
      <c r="D39" s="267"/>
      <c r="E39" s="278"/>
    </row>
    <row r="40" spans="1:5" x14ac:dyDescent="0.3">
      <c r="A40" s="389" t="s">
        <v>863</v>
      </c>
      <c r="B40" s="210" t="s">
        <v>434</v>
      </c>
      <c r="C40" s="129" t="s">
        <v>863</v>
      </c>
      <c r="D40" s="443"/>
      <c r="E40" s="495"/>
    </row>
    <row r="41" spans="1:5" x14ac:dyDescent="0.3">
      <c r="A41" s="389" t="s">
        <v>864</v>
      </c>
      <c r="B41" s="97" t="s">
        <v>786</v>
      </c>
      <c r="C41" s="129" t="s">
        <v>864</v>
      </c>
      <c r="D41" s="443"/>
      <c r="E41" s="495"/>
    </row>
    <row r="42" spans="1:5" ht="15.6" x14ac:dyDescent="0.3">
      <c r="A42" s="389" t="s">
        <v>865</v>
      </c>
      <c r="B42" s="115" t="s">
        <v>22</v>
      </c>
      <c r="C42" s="289"/>
      <c r="D42" s="267"/>
      <c r="E42" s="278"/>
    </row>
    <row r="43" spans="1:5" ht="15.6" x14ac:dyDescent="0.3">
      <c r="A43" s="389" t="s">
        <v>866</v>
      </c>
      <c r="B43" s="115" t="s">
        <v>23</v>
      </c>
      <c r="C43" s="289"/>
      <c r="D43" s="267"/>
      <c r="E43" s="278"/>
    </row>
    <row r="44" spans="1:5" ht="15.6" x14ac:dyDescent="0.3">
      <c r="A44" s="389" t="s">
        <v>867</v>
      </c>
      <c r="B44" s="115" t="s">
        <v>24</v>
      </c>
      <c r="C44" s="289"/>
      <c r="D44" s="267"/>
      <c r="E44" s="278"/>
    </row>
    <row r="45" spans="1:5" ht="15.6" x14ac:dyDescent="0.3">
      <c r="A45" s="389" t="s">
        <v>868</v>
      </c>
      <c r="B45" s="115" t="s">
        <v>25</v>
      </c>
      <c r="C45" s="289"/>
      <c r="D45" s="267"/>
      <c r="E45" s="278"/>
    </row>
    <row r="46" spans="1:5" ht="15.6" x14ac:dyDescent="0.3">
      <c r="A46" s="389" t="s">
        <v>869</v>
      </c>
      <c r="B46" s="115" t="s">
        <v>26</v>
      </c>
      <c r="C46" s="289"/>
      <c r="D46" s="267"/>
      <c r="E46" s="278"/>
    </row>
    <row r="47" spans="1:5" ht="15.6" x14ac:dyDescent="0.3">
      <c r="A47" s="389" t="s">
        <v>870</v>
      </c>
      <c r="B47" s="115" t="s">
        <v>439</v>
      </c>
      <c r="C47" s="289"/>
      <c r="D47" s="267"/>
      <c r="E47" s="278"/>
    </row>
    <row r="48" spans="1:5" ht="15" thickBot="1" x14ac:dyDescent="0.35">
      <c r="A48" s="287"/>
      <c r="B48" s="123" t="s">
        <v>78</v>
      </c>
      <c r="C48" s="289"/>
      <c r="D48" s="446">
        <f>SUM(D42:D47)</f>
        <v>0</v>
      </c>
      <c r="E48" s="460">
        <f>SUM(E42:E47)</f>
        <v>0</v>
      </c>
    </row>
    <row r="49" spans="1:5" ht="15" thickTop="1" x14ac:dyDescent="0.3">
      <c r="A49" s="444" t="s">
        <v>871</v>
      </c>
      <c r="B49" s="97" t="s">
        <v>785</v>
      </c>
      <c r="C49" s="129" t="s">
        <v>871</v>
      </c>
      <c r="D49" s="443"/>
      <c r="E49" s="495"/>
    </row>
    <row r="50" spans="1:5" x14ac:dyDescent="0.3">
      <c r="A50" s="444" t="s">
        <v>872</v>
      </c>
      <c r="B50" s="111" t="s">
        <v>1276</v>
      </c>
      <c r="C50" s="289"/>
      <c r="D50" s="267"/>
      <c r="E50" s="278"/>
    </row>
    <row r="51" spans="1:5" x14ac:dyDescent="0.3">
      <c r="A51" s="444" t="s">
        <v>873</v>
      </c>
      <c r="B51" s="97"/>
      <c r="C51" s="289"/>
      <c r="D51" s="267"/>
      <c r="E51" s="278"/>
    </row>
    <row r="52" spans="1:5" x14ac:dyDescent="0.3">
      <c r="A52" s="444" t="s">
        <v>874</v>
      </c>
      <c r="B52" s="111" t="s">
        <v>30</v>
      </c>
      <c r="C52" s="289"/>
      <c r="D52" s="267"/>
      <c r="E52" s="278"/>
    </row>
    <row r="53" spans="1:5" ht="15" thickBot="1" x14ac:dyDescent="0.35">
      <c r="A53" s="287"/>
      <c r="B53" s="123" t="s">
        <v>78</v>
      </c>
      <c r="C53" s="289"/>
      <c r="D53" s="446">
        <f>SUM(D50:D52)</f>
        <v>0</v>
      </c>
      <c r="E53" s="460">
        <f>SUM(E50:E52)</f>
        <v>0</v>
      </c>
    </row>
    <row r="54" spans="1:5" ht="15.6" thickTop="1" thickBot="1" x14ac:dyDescent="0.35">
      <c r="A54" s="398"/>
      <c r="B54" s="323" t="s">
        <v>20</v>
      </c>
      <c r="C54" s="324"/>
      <c r="D54" s="325">
        <f>D53+D48</f>
        <v>0</v>
      </c>
      <c r="E54" s="339">
        <f>E53+E48</f>
        <v>0</v>
      </c>
    </row>
    <row r="55" spans="1:5" ht="15" thickTop="1" x14ac:dyDescent="0.3">
      <c r="A55" s="399"/>
      <c r="B55" s="375"/>
      <c r="C55" s="375"/>
      <c r="D55" s="376"/>
      <c r="E55" s="400"/>
    </row>
    <row r="56" spans="1:5" x14ac:dyDescent="0.3">
      <c r="A56" s="214" t="s">
        <v>43</v>
      </c>
      <c r="B56" s="294"/>
      <c r="C56" s="10"/>
      <c r="D56" s="99"/>
      <c r="E56" s="282"/>
    </row>
    <row r="57" spans="1:5" x14ac:dyDescent="0.3">
      <c r="A57" s="210" t="s">
        <v>640</v>
      </c>
      <c r="B57" s="10"/>
      <c r="C57" s="10"/>
      <c r="D57" s="99"/>
      <c r="E57" s="282"/>
    </row>
    <row r="58" spans="1:5" x14ac:dyDescent="0.3">
      <c r="A58" s="389" t="s">
        <v>875</v>
      </c>
      <c r="B58" s="210" t="s">
        <v>746</v>
      </c>
      <c r="C58" s="129" t="s">
        <v>875</v>
      </c>
      <c r="D58" s="443"/>
      <c r="E58" s="495"/>
    </row>
    <row r="59" spans="1:5" ht="15.6" x14ac:dyDescent="0.3">
      <c r="A59" s="389" t="s">
        <v>876</v>
      </c>
      <c r="B59" s="115" t="s">
        <v>762</v>
      </c>
      <c r="C59" s="129"/>
      <c r="D59" s="267"/>
      <c r="E59" s="278"/>
    </row>
    <row r="60" spans="1:5" ht="15.6" x14ac:dyDescent="0.3">
      <c r="A60" s="389" t="s">
        <v>877</v>
      </c>
      <c r="B60" s="115" t="s">
        <v>763</v>
      </c>
      <c r="C60" s="115"/>
      <c r="D60" s="267"/>
      <c r="E60" s="278"/>
    </row>
    <row r="61" spans="1:5" ht="15.6" x14ac:dyDescent="0.3">
      <c r="A61" s="389" t="s">
        <v>878</v>
      </c>
      <c r="B61" s="111" t="s">
        <v>764</v>
      </c>
      <c r="C61" s="115"/>
      <c r="D61" s="267"/>
      <c r="E61" s="278"/>
    </row>
    <row r="62" spans="1:5" ht="15" thickBot="1" x14ac:dyDescent="0.35">
      <c r="A62" s="398"/>
      <c r="B62" s="323" t="s">
        <v>20</v>
      </c>
      <c r="C62" s="324"/>
      <c r="D62" s="325">
        <f>SUM(D59:D61)</f>
        <v>0</v>
      </c>
      <c r="E62" s="339">
        <f>SUM(E59:E61)</f>
        <v>0</v>
      </c>
    </row>
    <row r="63" spans="1:5" ht="15" thickTop="1" x14ac:dyDescent="0.3">
      <c r="A63" s="210" t="s">
        <v>642</v>
      </c>
      <c r="B63" s="10"/>
      <c r="C63" s="10"/>
      <c r="D63" s="291"/>
      <c r="E63" s="395"/>
    </row>
    <row r="64" spans="1:5" x14ac:dyDescent="0.3">
      <c r="A64" s="389" t="s">
        <v>879</v>
      </c>
      <c r="B64" s="97" t="s">
        <v>748</v>
      </c>
      <c r="C64" s="10"/>
      <c r="D64" s="443"/>
      <c r="E64" s="495"/>
    </row>
    <row r="65" spans="1:5" x14ac:dyDescent="0.3">
      <c r="A65" s="389" t="s">
        <v>880</v>
      </c>
      <c r="B65" s="386" t="s">
        <v>5</v>
      </c>
      <c r="C65" s="129" t="s">
        <v>1055</v>
      </c>
      <c r="D65" s="443"/>
      <c r="E65" s="495"/>
    </row>
    <row r="66" spans="1:5" x14ac:dyDescent="0.3">
      <c r="A66" s="389" t="s">
        <v>881</v>
      </c>
      <c r="B66" s="111"/>
      <c r="C66" s="289"/>
      <c r="D66" s="267"/>
      <c r="E66" s="278"/>
    </row>
    <row r="67" spans="1:5" x14ac:dyDescent="0.3">
      <c r="A67" s="389" t="s">
        <v>882</v>
      </c>
      <c r="B67" s="111"/>
      <c r="C67" s="289"/>
      <c r="D67" s="267"/>
      <c r="E67" s="278"/>
    </row>
    <row r="68" spans="1:5" x14ac:dyDescent="0.3">
      <c r="A68" s="389" t="s">
        <v>883</v>
      </c>
      <c r="B68" s="111" t="s">
        <v>30</v>
      </c>
      <c r="C68" s="289"/>
      <c r="D68" s="267"/>
      <c r="E68" s="278"/>
    </row>
    <row r="69" spans="1:5" ht="15" thickBot="1" x14ac:dyDescent="0.35">
      <c r="A69" s="212"/>
      <c r="B69" s="123" t="s">
        <v>78</v>
      </c>
      <c r="C69" s="129"/>
      <c r="D69" s="446">
        <f>SUM(D65:D68)</f>
        <v>0</v>
      </c>
      <c r="E69" s="460">
        <f>SUM(E65:E68)</f>
        <v>0</v>
      </c>
    </row>
    <row r="70" spans="1:5" ht="15" thickTop="1" x14ac:dyDescent="0.3">
      <c r="A70" s="389" t="s">
        <v>884</v>
      </c>
      <c r="B70" s="127" t="s">
        <v>787</v>
      </c>
      <c r="C70" s="129" t="s">
        <v>884</v>
      </c>
      <c r="D70" s="443"/>
      <c r="E70" s="495"/>
    </row>
    <row r="71" spans="1:5" x14ac:dyDescent="0.3">
      <c r="A71" s="389" t="s">
        <v>885</v>
      </c>
      <c r="B71" s="111" t="s">
        <v>812</v>
      </c>
      <c r="C71" s="289"/>
      <c r="D71" s="267"/>
      <c r="E71" s="278"/>
    </row>
    <row r="72" spans="1:5" x14ac:dyDescent="0.3">
      <c r="A72" s="389" t="s">
        <v>886</v>
      </c>
      <c r="B72" s="111" t="s">
        <v>813</v>
      </c>
      <c r="C72" s="289"/>
      <c r="D72" s="267"/>
      <c r="E72" s="278"/>
    </row>
    <row r="73" spans="1:5" x14ac:dyDescent="0.3">
      <c r="A73" s="389" t="s">
        <v>887</v>
      </c>
      <c r="B73" s="111" t="s">
        <v>814</v>
      </c>
      <c r="C73" s="289"/>
      <c r="D73" s="267"/>
      <c r="E73" s="278"/>
    </row>
    <row r="74" spans="1:5" x14ac:dyDescent="0.3">
      <c r="A74" s="389" t="s">
        <v>888</v>
      </c>
      <c r="B74" s="111" t="s">
        <v>815</v>
      </c>
      <c r="C74" s="289"/>
      <c r="D74" s="267"/>
      <c r="E74" s="278"/>
    </row>
    <row r="75" spans="1:5" ht="15.6" x14ac:dyDescent="0.3">
      <c r="A75" s="389" t="s">
        <v>889</v>
      </c>
      <c r="B75" s="111" t="s">
        <v>30</v>
      </c>
      <c r="C75" s="115"/>
      <c r="D75" s="267"/>
      <c r="E75" s="278"/>
    </row>
    <row r="76" spans="1:5" ht="15" thickBot="1" x14ac:dyDescent="0.35">
      <c r="A76" s="212"/>
      <c r="B76" s="123" t="s">
        <v>78</v>
      </c>
      <c r="C76" s="129"/>
      <c r="D76" s="446">
        <f>SUM(D70:D75)</f>
        <v>0</v>
      </c>
      <c r="E76" s="460">
        <f>SUM(E70:E75)</f>
        <v>0</v>
      </c>
    </row>
    <row r="77" spans="1:5" ht="15" thickTop="1" x14ac:dyDescent="0.3">
      <c r="A77" s="444" t="s">
        <v>890</v>
      </c>
      <c r="B77" s="386" t="s">
        <v>63</v>
      </c>
      <c r="C77" s="129" t="s">
        <v>890</v>
      </c>
      <c r="D77" s="443"/>
      <c r="E77" s="495"/>
    </row>
    <row r="78" spans="1:5" x14ac:dyDescent="0.3">
      <c r="A78" s="444" t="s">
        <v>891</v>
      </c>
      <c r="B78" s="111"/>
      <c r="C78" s="10"/>
      <c r="D78" s="267"/>
      <c r="E78" s="278"/>
    </row>
    <row r="79" spans="1:5" x14ac:dyDescent="0.3">
      <c r="A79" s="444" t="s">
        <v>892</v>
      </c>
      <c r="B79" s="111" t="s">
        <v>823</v>
      </c>
      <c r="C79" s="10"/>
      <c r="D79" s="267"/>
      <c r="E79" s="278"/>
    </row>
    <row r="80" spans="1:5" ht="15.6" x14ac:dyDescent="0.3">
      <c r="A80" s="444" t="s">
        <v>893</v>
      </c>
      <c r="B80" s="109" t="s">
        <v>30</v>
      </c>
      <c r="C80" s="115"/>
      <c r="D80" s="267"/>
      <c r="E80" s="278"/>
    </row>
    <row r="81" spans="1:5" ht="16.2" thickBot="1" x14ac:dyDescent="0.35">
      <c r="A81" s="212"/>
      <c r="B81" s="123" t="s">
        <v>78</v>
      </c>
      <c r="C81" s="115"/>
      <c r="D81" s="446">
        <f>SUM(D78:D80)</f>
        <v>0</v>
      </c>
      <c r="E81" s="460">
        <f>SUM(E78:E80)</f>
        <v>0</v>
      </c>
    </row>
    <row r="82" spans="1:5" ht="15.6" thickTop="1" thickBot="1" x14ac:dyDescent="0.35">
      <c r="A82" s="401"/>
      <c r="B82" s="373" t="s">
        <v>20</v>
      </c>
      <c r="C82" s="371"/>
      <c r="D82" s="374">
        <f>D81+D76+D69</f>
        <v>0</v>
      </c>
      <c r="E82" s="402">
        <f>E81+E76+E69</f>
        <v>0</v>
      </c>
    </row>
    <row r="83" spans="1:5" ht="15" thickTop="1" x14ac:dyDescent="0.3">
      <c r="A83" s="210" t="s">
        <v>643</v>
      </c>
      <c r="B83" s="10"/>
      <c r="C83" s="10"/>
      <c r="D83" s="99"/>
      <c r="E83" s="282"/>
    </row>
    <row r="84" spans="1:5" x14ac:dyDescent="0.3">
      <c r="A84" s="389" t="s">
        <v>894</v>
      </c>
      <c r="B84" s="210" t="s">
        <v>44</v>
      </c>
      <c r="C84" s="10"/>
      <c r="D84" s="443"/>
      <c r="E84" s="495"/>
    </row>
    <row r="85" spans="1:5" ht="15.6" x14ac:dyDescent="0.3">
      <c r="A85" s="389" t="s">
        <v>895</v>
      </c>
      <c r="B85" s="121" t="s">
        <v>460</v>
      </c>
      <c r="C85" s="129" t="s">
        <v>895</v>
      </c>
      <c r="D85" s="443"/>
      <c r="E85" s="495"/>
    </row>
    <row r="86" spans="1:5" ht="15.6" x14ac:dyDescent="0.3">
      <c r="A86" s="389" t="s">
        <v>896</v>
      </c>
      <c r="B86" s="121"/>
      <c r="C86" s="10"/>
      <c r="D86" s="267"/>
      <c r="E86" s="278"/>
    </row>
    <row r="87" spans="1:5" ht="15.6" x14ac:dyDescent="0.3">
      <c r="A87" s="389" t="s">
        <v>897</v>
      </c>
      <c r="B87" s="121"/>
      <c r="C87" s="10"/>
      <c r="D87" s="267"/>
      <c r="E87" s="278"/>
    </row>
    <row r="88" spans="1:5" x14ac:dyDescent="0.3">
      <c r="A88" s="389" t="s">
        <v>898</v>
      </c>
      <c r="B88" s="109" t="s">
        <v>30</v>
      </c>
      <c r="C88" s="10"/>
      <c r="D88" s="267"/>
      <c r="E88" s="278"/>
    </row>
    <row r="89" spans="1:5" ht="15" thickBot="1" x14ac:dyDescent="0.35">
      <c r="A89" s="210"/>
      <c r="B89" s="123" t="s">
        <v>78</v>
      </c>
      <c r="C89" s="10"/>
      <c r="D89" s="446">
        <f t="shared" ref="D89:E89" si="0">SUM(D85:D88)</f>
        <v>0</v>
      </c>
      <c r="E89" s="460">
        <f t="shared" si="0"/>
        <v>0</v>
      </c>
    </row>
    <row r="90" spans="1:5" ht="16.2" thickTop="1" x14ac:dyDescent="0.3">
      <c r="A90" s="389" t="s">
        <v>899</v>
      </c>
      <c r="B90" s="114" t="s">
        <v>396</v>
      </c>
      <c r="C90" s="129" t="s">
        <v>899</v>
      </c>
      <c r="D90" s="443"/>
      <c r="E90" s="495"/>
    </row>
    <row r="91" spans="1:5" ht="15.6" x14ac:dyDescent="0.3">
      <c r="A91" s="389" t="s">
        <v>900</v>
      </c>
      <c r="B91" s="114"/>
      <c r="C91" s="129"/>
      <c r="D91" s="267"/>
      <c r="E91" s="278"/>
    </row>
    <row r="92" spans="1:5" ht="15.6" x14ac:dyDescent="0.3">
      <c r="A92" s="389" t="s">
        <v>901</v>
      </c>
      <c r="B92" s="114"/>
      <c r="C92" s="129"/>
      <c r="D92" s="267"/>
      <c r="E92" s="278"/>
    </row>
    <row r="93" spans="1:5" x14ac:dyDescent="0.3">
      <c r="A93" s="389" t="s">
        <v>902</v>
      </c>
      <c r="B93" s="109" t="s">
        <v>30</v>
      </c>
      <c r="C93" s="129"/>
      <c r="D93" s="267"/>
      <c r="E93" s="278"/>
    </row>
    <row r="94" spans="1:5" ht="15" thickBot="1" x14ac:dyDescent="0.35">
      <c r="A94" s="210"/>
      <c r="B94" s="123" t="s">
        <v>78</v>
      </c>
      <c r="C94" s="129"/>
      <c r="D94" s="446">
        <f t="shared" ref="D94:E94" si="1">SUM(D90:D93)</f>
        <v>0</v>
      </c>
      <c r="E94" s="460">
        <f t="shared" si="1"/>
        <v>0</v>
      </c>
    </row>
    <row r="95" spans="1:5" ht="16.2" thickTop="1" x14ac:dyDescent="0.3">
      <c r="A95" s="387" t="s">
        <v>903</v>
      </c>
      <c r="B95" s="114" t="s">
        <v>397</v>
      </c>
      <c r="C95" s="129" t="s">
        <v>903</v>
      </c>
      <c r="D95" s="443"/>
      <c r="E95" s="495"/>
    </row>
    <row r="96" spans="1:5" ht="15.6" x14ac:dyDescent="0.3">
      <c r="A96" s="387" t="s">
        <v>904</v>
      </c>
      <c r="B96" s="114"/>
      <c r="C96" s="129"/>
      <c r="D96" s="267"/>
      <c r="E96" s="278"/>
    </row>
    <row r="97" spans="1:5" ht="15.6" x14ac:dyDescent="0.3">
      <c r="A97" s="387" t="s">
        <v>905</v>
      </c>
      <c r="B97" s="114"/>
      <c r="C97" s="129"/>
      <c r="D97" s="267"/>
      <c r="E97" s="278"/>
    </row>
    <row r="98" spans="1:5" ht="15.6" x14ac:dyDescent="0.3">
      <c r="A98" s="387" t="s">
        <v>906</v>
      </c>
      <c r="B98" s="114"/>
      <c r="C98" s="129"/>
      <c r="D98" s="267"/>
      <c r="E98" s="278"/>
    </row>
    <row r="99" spans="1:5" ht="15" thickBot="1" x14ac:dyDescent="0.35">
      <c r="A99" s="210"/>
      <c r="B99" s="123" t="s">
        <v>78</v>
      </c>
      <c r="C99" s="129"/>
      <c r="D99" s="446">
        <f>SUM(D95:D98)</f>
        <v>0</v>
      </c>
      <c r="E99" s="460">
        <f>SUM(E95:E98)</f>
        <v>0</v>
      </c>
    </row>
    <row r="100" spans="1:5" ht="16.2" thickTop="1" x14ac:dyDescent="0.3">
      <c r="A100" s="387" t="s">
        <v>907</v>
      </c>
      <c r="B100" s="114" t="s">
        <v>30</v>
      </c>
      <c r="C100" s="129" t="s">
        <v>907</v>
      </c>
      <c r="D100" s="443"/>
      <c r="E100" s="495"/>
    </row>
    <row r="101" spans="1:5" ht="15.6" x14ac:dyDescent="0.3">
      <c r="A101" s="387" t="s">
        <v>908</v>
      </c>
      <c r="B101" s="114"/>
      <c r="C101" s="129"/>
      <c r="D101" s="267"/>
      <c r="E101" s="278"/>
    </row>
    <row r="102" spans="1:5" ht="15.6" x14ac:dyDescent="0.3">
      <c r="A102" s="387" t="s">
        <v>909</v>
      </c>
      <c r="B102" s="114"/>
      <c r="D102" s="267"/>
      <c r="E102" s="278"/>
    </row>
    <row r="103" spans="1:5" x14ac:dyDescent="0.3">
      <c r="A103" s="387" t="s">
        <v>910</v>
      </c>
      <c r="B103" s="109" t="s">
        <v>30</v>
      </c>
      <c r="C103" s="123"/>
      <c r="D103" s="267"/>
      <c r="E103" s="278"/>
    </row>
    <row r="104" spans="1:5" ht="15" thickBot="1" x14ac:dyDescent="0.35">
      <c r="A104" s="403"/>
      <c r="B104" s="123" t="s">
        <v>78</v>
      </c>
      <c r="C104" s="123"/>
      <c r="D104" s="446">
        <f>SUM(D100:D103)</f>
        <v>0</v>
      </c>
      <c r="E104" s="460">
        <f>SUM(E100:E103)</f>
        <v>0</v>
      </c>
    </row>
    <row r="105" spans="1:5" ht="15.6" thickTop="1" thickBot="1" x14ac:dyDescent="0.35">
      <c r="A105" s="343"/>
      <c r="B105" s="323" t="s">
        <v>20</v>
      </c>
      <c r="C105" s="322"/>
      <c r="D105" s="325">
        <f>D104+D99+D94+D89</f>
        <v>0</v>
      </c>
      <c r="E105" s="339">
        <f>E104+'R &amp; P Schedule'!E150+E99+E94+E89</f>
        <v>0</v>
      </c>
    </row>
    <row r="106" spans="1:5" ht="15" thickTop="1" x14ac:dyDescent="0.3">
      <c r="A106" s="210" t="s">
        <v>644</v>
      </c>
      <c r="B106" s="99"/>
      <c r="C106" s="10"/>
      <c r="D106" s="267"/>
      <c r="E106" s="278"/>
    </row>
    <row r="107" spans="1:5" x14ac:dyDescent="0.3">
      <c r="A107" s="389" t="s">
        <v>911</v>
      </c>
      <c r="B107" s="210" t="s">
        <v>608</v>
      </c>
      <c r="C107" s="129" t="s">
        <v>911</v>
      </c>
      <c r="D107" s="443"/>
      <c r="E107" s="495"/>
    </row>
    <row r="108" spans="1:5" x14ac:dyDescent="0.3">
      <c r="A108" s="389" t="s">
        <v>912</v>
      </c>
      <c r="B108" s="97"/>
      <c r="C108" s="289"/>
      <c r="D108" s="267"/>
      <c r="E108" s="278"/>
    </row>
    <row r="109" spans="1:5" x14ac:dyDescent="0.3">
      <c r="A109" s="389" t="s">
        <v>913</v>
      </c>
      <c r="B109" s="97"/>
      <c r="C109" s="289"/>
      <c r="D109" s="267"/>
      <c r="E109" s="278"/>
    </row>
    <row r="110" spans="1:5" x14ac:dyDescent="0.3">
      <c r="A110" s="389" t="s">
        <v>914</v>
      </c>
      <c r="B110" s="111" t="s">
        <v>765</v>
      </c>
      <c r="C110" s="289"/>
      <c r="D110" s="267"/>
      <c r="E110" s="278"/>
    </row>
    <row r="111" spans="1:5" ht="15" thickBot="1" x14ac:dyDescent="0.35">
      <c r="A111" s="496" t="s">
        <v>915</v>
      </c>
      <c r="B111" s="497" t="s">
        <v>30</v>
      </c>
      <c r="C111" s="498"/>
      <c r="D111" s="499"/>
      <c r="E111" s="500"/>
    </row>
    <row r="112" spans="1:5" ht="15" thickBot="1" x14ac:dyDescent="0.35">
      <c r="A112" s="490"/>
      <c r="B112" s="491" t="s">
        <v>20</v>
      </c>
      <c r="C112" s="492"/>
      <c r="D112" s="493">
        <f>SUM(D108:D111)</f>
        <v>0</v>
      </c>
      <c r="E112" s="494">
        <f>SUM(E108:E111)</f>
        <v>0</v>
      </c>
    </row>
    <row r="128" spans="2:5" x14ac:dyDescent="0.3">
      <c r="B128" s="98"/>
      <c r="D128" s="261"/>
      <c r="E128" s="261"/>
    </row>
    <row r="129" spans="1:5" x14ac:dyDescent="0.3">
      <c r="B129" s="98"/>
      <c r="C129" s="261"/>
      <c r="D129" s="261"/>
      <c r="E129" s="261"/>
    </row>
    <row r="130" spans="1:5" x14ac:dyDescent="0.3">
      <c r="D130" s="261"/>
      <c r="E130" s="261"/>
    </row>
    <row r="133" spans="1:5" x14ac:dyDescent="0.3">
      <c r="D133" s="300"/>
      <c r="E133" s="300"/>
    </row>
    <row r="134" spans="1:5" x14ac:dyDescent="0.3">
      <c r="D134" s="50"/>
      <c r="E134" s="50"/>
    </row>
    <row r="135" spans="1:5" s="301" customFormat="1" x14ac:dyDescent="0.3">
      <c r="D135" s="302"/>
      <c r="E135" s="302"/>
    </row>
    <row r="136" spans="1:5" s="301" customFormat="1" x14ac:dyDescent="0.3">
      <c r="D136" s="303"/>
      <c r="E136" s="303"/>
    </row>
    <row r="137" spans="1:5" s="301" customFormat="1" x14ac:dyDescent="0.3">
      <c r="D137" s="303"/>
      <c r="E137" s="303"/>
    </row>
    <row r="142" spans="1:5" x14ac:dyDescent="0.3">
      <c r="A142" s="284"/>
      <c r="B142" s="22"/>
      <c r="C142" s="22"/>
    </row>
  </sheetData>
  <mergeCells count="1">
    <mergeCell ref="A1:E1"/>
  </mergeCells>
  <phoneticPr fontId="67"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F49"/>
  <sheetViews>
    <sheetView view="pageBreakPreview" zoomScaleSheetLayoutView="100" workbookViewId="0">
      <selection activeCell="C6" sqref="C6"/>
    </sheetView>
  </sheetViews>
  <sheetFormatPr defaultRowHeight="14.4" x14ac:dyDescent="0.3"/>
  <cols>
    <col min="1" max="1" width="3.44140625" bestFit="1" customWidth="1"/>
    <col min="2" max="2" width="58.88671875" bestFit="1" customWidth="1"/>
    <col min="3" max="3" width="6.33203125" bestFit="1" customWidth="1"/>
    <col min="4" max="4" width="15.109375" bestFit="1" customWidth="1"/>
    <col min="5" max="5" width="15.44140625" bestFit="1" customWidth="1"/>
    <col min="6" max="6" width="11.44140625" bestFit="1" customWidth="1"/>
  </cols>
  <sheetData>
    <row r="1" spans="1:5" ht="21" customHeight="1" x14ac:dyDescent="0.35">
      <c r="A1" s="682" t="s">
        <v>373</v>
      </c>
      <c r="B1" s="683"/>
      <c r="C1" s="683"/>
      <c r="D1" s="683"/>
      <c r="E1" s="684"/>
    </row>
    <row r="2" spans="1:5" ht="21" customHeight="1" x14ac:dyDescent="0.35">
      <c r="A2" s="688" t="str">
        <f>DataSheet!B5</f>
        <v>NAME OF THE INSTITUTION</v>
      </c>
      <c r="B2" s="689"/>
      <c r="C2" s="689"/>
      <c r="D2" s="689"/>
      <c r="E2" s="690"/>
    </row>
    <row r="3" spans="1:5" ht="15" customHeight="1" x14ac:dyDescent="0.3">
      <c r="A3" s="685" t="str">
        <f>DataSheet!B9</f>
        <v>Address of the  Institution</v>
      </c>
      <c r="B3" s="686"/>
      <c r="C3" s="686"/>
      <c r="D3" s="686"/>
      <c r="E3" s="687"/>
    </row>
    <row r="4" spans="1:5" ht="15" customHeight="1" x14ac:dyDescent="0.3">
      <c r="A4" s="685" t="str">
        <f>DataSheet!A7</f>
        <v>An Institution under         Schedule of   MALANKARA ORTHODOX SYRIAN CHURCH</v>
      </c>
      <c r="B4" s="686"/>
      <c r="C4" s="686"/>
      <c r="D4" s="686"/>
      <c r="E4" s="687"/>
    </row>
    <row r="5" spans="1:5" ht="15" customHeight="1" x14ac:dyDescent="0.3">
      <c r="A5" s="685" t="s">
        <v>590</v>
      </c>
      <c r="B5" s="686"/>
      <c r="C5" s="686"/>
      <c r="D5" s="686"/>
      <c r="E5" s="687"/>
    </row>
    <row r="6" spans="1:5" ht="15" x14ac:dyDescent="0.35">
      <c r="A6" s="632"/>
      <c r="B6" s="185" t="s">
        <v>0</v>
      </c>
      <c r="C6" s="186" t="s">
        <v>534</v>
      </c>
      <c r="D6" s="467" t="str">
        <f>'[2]R&amp;P 25'!D7</f>
        <v>As at 31.03.2026</v>
      </c>
      <c r="E6" s="633" t="str">
        <f>'[2]R&amp;P 25'!E7</f>
        <v>As at 31.03.2025</v>
      </c>
    </row>
    <row r="7" spans="1:5" ht="15" x14ac:dyDescent="0.35">
      <c r="A7" s="632"/>
      <c r="B7" s="185"/>
      <c r="C7" s="186"/>
      <c r="D7" s="467" t="s">
        <v>1233</v>
      </c>
      <c r="E7" s="633" t="s">
        <v>1233</v>
      </c>
    </row>
    <row r="8" spans="1:5" ht="15" x14ac:dyDescent="0.35">
      <c r="A8" s="634" t="s">
        <v>385</v>
      </c>
      <c r="B8" s="188" t="s">
        <v>3</v>
      </c>
      <c r="C8" s="189"/>
      <c r="D8" s="189"/>
      <c r="E8" s="635"/>
    </row>
    <row r="9" spans="1:5" ht="23.4" customHeight="1" x14ac:dyDescent="0.35">
      <c r="A9" s="634" t="s">
        <v>214</v>
      </c>
      <c r="B9" s="187" t="s">
        <v>782</v>
      </c>
      <c r="C9" s="189" t="s">
        <v>649</v>
      </c>
      <c r="D9" s="190">
        <f>'CONSOLIDATION I&amp;E SCHEDULES'!D10</f>
        <v>0</v>
      </c>
      <c r="E9" s="636">
        <f>'CONSOLIDATION I&amp;E SCHEDULES'!E10</f>
        <v>0</v>
      </c>
    </row>
    <row r="10" spans="1:5" ht="32.4" customHeight="1" x14ac:dyDescent="0.35">
      <c r="A10" s="634" t="s">
        <v>535</v>
      </c>
      <c r="B10" s="187" t="s">
        <v>536</v>
      </c>
      <c r="C10" s="189"/>
      <c r="D10" s="190"/>
      <c r="E10" s="636"/>
    </row>
    <row r="11" spans="1:5" ht="15" x14ac:dyDescent="0.35">
      <c r="A11" s="634" t="s">
        <v>537</v>
      </c>
      <c r="B11" s="187" t="s">
        <v>21</v>
      </c>
      <c r="C11" s="189" t="s">
        <v>650</v>
      </c>
      <c r="D11" s="190">
        <f>'CONSOLIDATION I&amp;E SCHEDULES'!D13</f>
        <v>0</v>
      </c>
      <c r="E11" s="636">
        <f>'CONSOLIDATION I&amp;E SCHEDULES'!E13</f>
        <v>0</v>
      </c>
    </row>
    <row r="12" spans="1:5" ht="28.2" customHeight="1" x14ac:dyDescent="0.35">
      <c r="A12" s="634" t="s">
        <v>538</v>
      </c>
      <c r="B12" s="187" t="s">
        <v>4</v>
      </c>
      <c r="C12" s="189" t="s">
        <v>651</v>
      </c>
      <c r="D12" s="190">
        <f>'CONSOLIDATION I&amp;E SCHEDULES'!D21</f>
        <v>0</v>
      </c>
      <c r="E12" s="636">
        <f>'CONSOLIDATION I&amp;E SCHEDULES'!E21</f>
        <v>0</v>
      </c>
    </row>
    <row r="13" spans="1:5" ht="15" x14ac:dyDescent="0.35">
      <c r="A13" s="634" t="s">
        <v>539</v>
      </c>
      <c r="B13" s="187" t="s">
        <v>368</v>
      </c>
      <c r="C13" s="189" t="s">
        <v>652</v>
      </c>
      <c r="D13" s="190">
        <f>'CONSOLIDATION I&amp;E SCHEDULES'!D30</f>
        <v>0</v>
      </c>
      <c r="E13" s="636">
        <f>'CONSOLIDATION I&amp;E SCHEDULES'!E30</f>
        <v>0</v>
      </c>
    </row>
    <row r="14" spans="1:5" ht="15" x14ac:dyDescent="0.35">
      <c r="A14" s="634" t="s">
        <v>540</v>
      </c>
      <c r="B14" s="187" t="s">
        <v>370</v>
      </c>
      <c r="C14" s="189" t="s">
        <v>653</v>
      </c>
      <c r="D14" s="190">
        <f>'CONSOLIDATION I&amp;E SCHEDULES'!D34</f>
        <v>0</v>
      </c>
      <c r="E14" s="636">
        <f>'CONSOLIDATION I&amp;E SCHEDULES'!E34</f>
        <v>0</v>
      </c>
    </row>
    <row r="15" spans="1:5" ht="15" x14ac:dyDescent="0.35">
      <c r="A15" s="634" t="s">
        <v>541</v>
      </c>
      <c r="B15" s="187" t="s">
        <v>42</v>
      </c>
      <c r="C15" s="189" t="s">
        <v>654</v>
      </c>
      <c r="D15" s="190">
        <f>'CONSOLIDATION I&amp;E SCHEDULES'!D40</f>
        <v>0</v>
      </c>
      <c r="E15" s="636">
        <f>'CONSOLIDATION I&amp;E SCHEDULES'!E40</f>
        <v>0</v>
      </c>
    </row>
    <row r="16" spans="1:5" ht="15" x14ac:dyDescent="0.35">
      <c r="A16" s="634" t="s">
        <v>542</v>
      </c>
      <c r="B16" s="187" t="s">
        <v>543</v>
      </c>
      <c r="C16" s="189"/>
      <c r="D16" s="190"/>
      <c r="E16" s="636"/>
    </row>
    <row r="17" spans="1:6" ht="15" x14ac:dyDescent="0.35">
      <c r="A17" s="634" t="s">
        <v>386</v>
      </c>
      <c r="B17" s="187" t="s">
        <v>492</v>
      </c>
      <c r="C17" s="189" t="s">
        <v>655</v>
      </c>
      <c r="D17" s="190">
        <f>'CONSOLIDATION I&amp;E SCHEDULES'!D47</f>
        <v>0</v>
      </c>
      <c r="E17" s="636">
        <f>'CONSOLIDATION I&amp;E SCHEDULES'!E47</f>
        <v>0</v>
      </c>
    </row>
    <row r="18" spans="1:6" ht="15" x14ac:dyDescent="0.35">
      <c r="A18" s="634"/>
      <c r="B18" s="187" t="s">
        <v>92</v>
      </c>
      <c r="C18" s="189" t="s">
        <v>656</v>
      </c>
      <c r="D18" s="190">
        <f>'CONSOLIDATION I&amp;E SCHEDULES'!D54</f>
        <v>0</v>
      </c>
      <c r="E18" s="636">
        <f>'CONSOLIDATION I&amp;E SCHEDULES'!E54</f>
        <v>0</v>
      </c>
    </row>
    <row r="19" spans="1:6" ht="15" x14ac:dyDescent="0.35">
      <c r="A19" s="634" t="s">
        <v>389</v>
      </c>
      <c r="B19" s="187" t="s">
        <v>544</v>
      </c>
      <c r="C19" s="189"/>
      <c r="D19" s="191">
        <f>SUM(D9:D18)</f>
        <v>0</v>
      </c>
      <c r="E19" s="637">
        <f>SUM(E9:E18)</f>
        <v>0</v>
      </c>
    </row>
    <row r="20" spans="1:6" ht="15" x14ac:dyDescent="0.35">
      <c r="A20" s="634"/>
      <c r="B20" s="187"/>
      <c r="C20" s="189"/>
      <c r="D20" s="190"/>
      <c r="E20" s="635"/>
    </row>
    <row r="21" spans="1:6" ht="15" x14ac:dyDescent="0.35">
      <c r="A21" s="634" t="s">
        <v>545</v>
      </c>
      <c r="B21" s="187" t="s">
        <v>546</v>
      </c>
      <c r="C21" s="189"/>
      <c r="D21" s="190"/>
      <c r="E21" s="635"/>
    </row>
    <row r="22" spans="1:6" ht="15" x14ac:dyDescent="0.35">
      <c r="A22" s="634" t="s">
        <v>214</v>
      </c>
      <c r="B22" s="187" t="s">
        <v>93</v>
      </c>
      <c r="C22" s="189" t="s">
        <v>657</v>
      </c>
      <c r="D22" s="190">
        <f>'CONSOLIDATION I&amp;E SCHEDULES'!D62</f>
        <v>0</v>
      </c>
      <c r="E22" s="636">
        <f>'CONSOLIDATION I&amp;E SCHEDULES'!E62</f>
        <v>0</v>
      </c>
    </row>
    <row r="23" spans="1:6" ht="15" x14ac:dyDescent="0.35">
      <c r="A23" s="634" t="s">
        <v>535</v>
      </c>
      <c r="B23" s="187" t="s">
        <v>774</v>
      </c>
      <c r="C23" s="189" t="s">
        <v>658</v>
      </c>
      <c r="D23" s="190">
        <f>'CONSOLIDATION I&amp;E SCHEDULES'!D68</f>
        <v>0</v>
      </c>
      <c r="E23" s="636">
        <f>'CONSOLIDATION I&amp;E SCHEDULES'!E68</f>
        <v>0</v>
      </c>
    </row>
    <row r="24" spans="1:6" ht="15" x14ac:dyDescent="0.35">
      <c r="A24" s="634" t="s">
        <v>537</v>
      </c>
      <c r="B24" s="187" t="s">
        <v>771</v>
      </c>
      <c r="C24" s="189" t="s">
        <v>659</v>
      </c>
      <c r="D24" s="190">
        <f>'CONSOLIDATION I&amp;E SCHEDULES'!D81</f>
        <v>0</v>
      </c>
      <c r="E24" s="636">
        <f>'CONSOLIDATION I&amp;E SCHEDULES'!E81</f>
        <v>0</v>
      </c>
    </row>
    <row r="25" spans="1:6" ht="15" x14ac:dyDescent="0.35">
      <c r="A25" s="634" t="s">
        <v>538</v>
      </c>
      <c r="B25" s="187" t="s">
        <v>772</v>
      </c>
      <c r="C25" s="189" t="s">
        <v>660</v>
      </c>
      <c r="D25" s="190">
        <f>FA!J47</f>
        <v>0</v>
      </c>
      <c r="E25" s="636">
        <f>FA!J48</f>
        <v>0</v>
      </c>
    </row>
    <row r="26" spans="1:6" ht="15" x14ac:dyDescent="0.35">
      <c r="A26" s="634" t="s">
        <v>539</v>
      </c>
      <c r="B26" s="187" t="s">
        <v>775</v>
      </c>
      <c r="C26" s="189" t="s">
        <v>661</v>
      </c>
      <c r="D26" s="190">
        <f>'CONSOLIDATION I&amp;E SCHEDULES'!D87</f>
        <v>0</v>
      </c>
      <c r="E26" s="636">
        <f>'CONSOLIDATION I&amp;E SCHEDULES'!E87</f>
        <v>0</v>
      </c>
    </row>
    <row r="27" spans="1:6" ht="15" x14ac:dyDescent="0.35">
      <c r="A27" s="634" t="s">
        <v>540</v>
      </c>
      <c r="B27" s="187" t="s">
        <v>738</v>
      </c>
      <c r="C27" s="189" t="s">
        <v>662</v>
      </c>
      <c r="D27" s="190">
        <f>'CONSOLIDATION I&amp;E SCHEDULES'!D93</f>
        <v>0</v>
      </c>
      <c r="E27" s="636">
        <f>'CONSOLIDATION I&amp;E SCHEDULES'!E93</f>
        <v>0</v>
      </c>
    </row>
    <row r="28" spans="1:6" ht="15" x14ac:dyDescent="0.35">
      <c r="A28" s="634" t="s">
        <v>541</v>
      </c>
      <c r="B28" s="187" t="s">
        <v>742</v>
      </c>
      <c r="C28" s="189" t="s">
        <v>663</v>
      </c>
      <c r="D28" s="190">
        <f>'CONSOLIDATION I&amp;E SCHEDULES'!D101</f>
        <v>0</v>
      </c>
      <c r="E28" s="636">
        <f>'CONSOLIDATION I&amp;E SCHEDULES'!E101</f>
        <v>0</v>
      </c>
    </row>
    <row r="29" spans="1:6" ht="15" x14ac:dyDescent="0.35">
      <c r="A29" s="634" t="s">
        <v>542</v>
      </c>
      <c r="B29" s="187" t="s">
        <v>773</v>
      </c>
      <c r="C29" s="189" t="s">
        <v>664</v>
      </c>
      <c r="D29" s="190">
        <f>'CONSOLIDATION I&amp;E SCHEDULES'!D104</f>
        <v>0</v>
      </c>
      <c r="E29" s="636">
        <f>'CONSOLIDATION I&amp;E SCHEDULES'!E104</f>
        <v>0</v>
      </c>
    </row>
    <row r="30" spans="1:6" ht="15" x14ac:dyDescent="0.35">
      <c r="A30" s="634" t="s">
        <v>208</v>
      </c>
      <c r="B30" s="187" t="s">
        <v>66</v>
      </c>
      <c r="C30" s="189" t="s">
        <v>665</v>
      </c>
      <c r="D30" s="190">
        <f>'CONSOLIDATION I&amp;E SCHEDULES'!D112</f>
        <v>0</v>
      </c>
      <c r="E30" s="636">
        <f>'CONSOLIDATION I&amp;E SCHEDULES'!E112</f>
        <v>0</v>
      </c>
      <c r="F30" s="261"/>
    </row>
    <row r="31" spans="1:6" ht="15" x14ac:dyDescent="0.35">
      <c r="A31" s="634"/>
      <c r="B31" s="187" t="s">
        <v>776</v>
      </c>
      <c r="C31" s="189"/>
      <c r="D31" s="192">
        <f>SUM(D22:D30)</f>
        <v>0</v>
      </c>
      <c r="E31" s="638">
        <f>SUM(E22:E30)</f>
        <v>0</v>
      </c>
    </row>
    <row r="32" spans="1:6" ht="15" x14ac:dyDescent="0.35">
      <c r="A32" s="634"/>
      <c r="B32" s="187"/>
      <c r="C32" s="189"/>
      <c r="D32" s="190"/>
      <c r="E32" s="635"/>
    </row>
    <row r="33" spans="1:5" ht="51.6" customHeight="1" thickBot="1" x14ac:dyDescent="0.4">
      <c r="A33" s="634" t="s">
        <v>547</v>
      </c>
      <c r="B33" s="196" t="s">
        <v>551</v>
      </c>
      <c r="C33" s="189"/>
      <c r="D33" s="193">
        <f t="shared" ref="D33:E33" si="0">D19-D31</f>
        <v>0</v>
      </c>
      <c r="E33" s="639">
        <f t="shared" si="0"/>
        <v>0</v>
      </c>
    </row>
    <row r="34" spans="1:5" ht="29.4" thickTop="1" x14ac:dyDescent="0.35">
      <c r="A34" s="634" t="s">
        <v>548</v>
      </c>
      <c r="B34" s="196" t="s">
        <v>1231</v>
      </c>
      <c r="C34" s="189"/>
      <c r="D34" s="190"/>
      <c r="E34" s="635"/>
    </row>
    <row r="35" spans="1:5" ht="44.4" customHeight="1" thickBot="1" x14ac:dyDescent="0.4">
      <c r="A35" s="634" t="s">
        <v>549</v>
      </c>
      <c r="B35" s="196" t="s">
        <v>1232</v>
      </c>
      <c r="C35" s="189"/>
      <c r="D35" s="193">
        <f>D33-D34</f>
        <v>0</v>
      </c>
      <c r="E35" s="639">
        <f>E33-E34</f>
        <v>0</v>
      </c>
    </row>
    <row r="36" spans="1:5" ht="15.6" thickTop="1" x14ac:dyDescent="0.35">
      <c r="A36" s="640"/>
      <c r="B36" s="195"/>
      <c r="C36" s="195"/>
      <c r="D36" s="195"/>
      <c r="E36" s="641"/>
    </row>
    <row r="37" spans="1:5" ht="15" x14ac:dyDescent="0.35">
      <c r="A37" s="642"/>
      <c r="B37" s="182" t="str">
        <f>BS!B49</f>
        <v>For NAME OF THE INSTITUTION</v>
      </c>
      <c r="C37" s="184"/>
      <c r="D37" s="184"/>
      <c r="E37" s="643" t="s">
        <v>550</v>
      </c>
    </row>
    <row r="38" spans="1:5" ht="15" x14ac:dyDescent="0.35">
      <c r="A38" s="642"/>
      <c r="B38" s="182"/>
      <c r="C38" s="184"/>
      <c r="D38" s="184"/>
      <c r="E38" s="644"/>
    </row>
    <row r="39" spans="1:5" ht="15" x14ac:dyDescent="0.35">
      <c r="A39" s="642"/>
      <c r="B39" s="182"/>
      <c r="C39" s="184"/>
      <c r="D39" s="184"/>
      <c r="E39" s="643" t="str">
        <f>BS!F51</f>
        <v>For Name of the Firm</v>
      </c>
    </row>
    <row r="40" spans="1:5" ht="15" x14ac:dyDescent="0.35">
      <c r="A40" s="642"/>
      <c r="B40" s="182"/>
      <c r="C40" s="184"/>
      <c r="D40" s="184"/>
      <c r="E40" s="643" t="s">
        <v>2</v>
      </c>
    </row>
    <row r="41" spans="1:5" ht="15" x14ac:dyDescent="0.35">
      <c r="A41" s="642"/>
      <c r="B41" s="182" t="str">
        <f>BS!B53</f>
        <v>President/Chairman: Name of the President</v>
      </c>
      <c r="C41" s="184"/>
      <c r="D41" s="184"/>
      <c r="E41" s="643" t="str">
        <f>BS!F53</f>
        <v>FRN : XXXXXX</v>
      </c>
    </row>
    <row r="42" spans="1:5" ht="15" x14ac:dyDescent="0.35">
      <c r="A42" s="642"/>
      <c r="B42" s="182"/>
      <c r="C42" s="184"/>
      <c r="D42" s="184"/>
      <c r="E42" s="644"/>
    </row>
    <row r="43" spans="1:5" ht="15" x14ac:dyDescent="0.35">
      <c r="A43" s="642"/>
      <c r="B43" s="182"/>
      <c r="C43" s="184"/>
      <c r="D43" s="184"/>
      <c r="E43" s="644"/>
    </row>
    <row r="44" spans="1:5" ht="15" x14ac:dyDescent="0.35">
      <c r="A44" s="642"/>
      <c r="B44" s="182" t="str">
        <f>BS!B56</f>
        <v>Manager:Name of the Manager</v>
      </c>
      <c r="C44" s="184"/>
      <c r="D44" s="184"/>
      <c r="E44" s="288"/>
    </row>
    <row r="45" spans="1:5" ht="15" x14ac:dyDescent="0.35">
      <c r="A45" s="642"/>
      <c r="B45" s="182"/>
      <c r="C45" s="184"/>
      <c r="D45" s="184"/>
      <c r="E45" s="643" t="str">
        <f>BS!F57</f>
        <v>Name of the Auditor</v>
      </c>
    </row>
    <row r="46" spans="1:5" ht="15" x14ac:dyDescent="0.35">
      <c r="A46" s="642"/>
      <c r="B46" s="182" t="str">
        <f>BS!B58</f>
        <v xml:space="preserve">Place:  </v>
      </c>
      <c r="C46" s="184"/>
      <c r="D46" s="184"/>
      <c r="E46" s="643" t="str">
        <f>BS!F58</f>
        <v>Partner/Proprietor</v>
      </c>
    </row>
    <row r="47" spans="1:5" ht="15" x14ac:dyDescent="0.35">
      <c r="A47" s="642"/>
      <c r="B47" s="182" t="str">
        <f>BS!B59</f>
        <v xml:space="preserve">Date : </v>
      </c>
      <c r="C47" s="184"/>
      <c r="D47" s="184"/>
      <c r="E47" s="643" t="str">
        <f>BS!F59</f>
        <v>Mem NoXXXXXX</v>
      </c>
    </row>
    <row r="48" spans="1:5" ht="15.6" thickBot="1" x14ac:dyDescent="0.4">
      <c r="A48" s="645"/>
      <c r="B48" s="646"/>
      <c r="C48" s="647"/>
      <c r="D48" s="647"/>
      <c r="E48" s="648" t="str">
        <f>BS!F60</f>
        <v>UDIN:</v>
      </c>
    </row>
    <row r="49" spans="1:5" ht="15" x14ac:dyDescent="0.35">
      <c r="A49" s="183"/>
      <c r="B49" s="182"/>
      <c r="C49" s="184"/>
      <c r="D49" s="184"/>
      <c r="E49" s="184"/>
    </row>
  </sheetData>
  <mergeCells count="5">
    <mergeCell ref="A1:E1"/>
    <mergeCell ref="A5:E5"/>
    <mergeCell ref="A3:E3"/>
    <mergeCell ref="A2:E2"/>
    <mergeCell ref="A4:E4"/>
  </mergeCells>
  <hyperlinks>
    <hyperlink ref="B17" location="'Other Income'!A1" display="Other income" xr:uid="{00000000-0004-0000-0500-000000000000}"/>
  </hyperlinks>
  <printOptions horizontalCentered="1"/>
  <pageMargins left="0.7" right="0.7" top="0.75" bottom="0.75" header="0.3" footer="0.3"/>
  <pageSetup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12"/>
  <sheetViews>
    <sheetView topLeftCell="A4" zoomScaleSheetLayoutView="100" workbookViewId="0">
      <pane xSplit="2" topLeftCell="C1" activePane="topRight" state="frozen"/>
      <selection pane="topRight" activeCell="D8" sqref="D8"/>
    </sheetView>
  </sheetViews>
  <sheetFormatPr defaultColWidth="9" defaultRowHeight="14.4" x14ac:dyDescent="0.3"/>
  <cols>
    <col min="1" max="1" width="11.44140625" customWidth="1"/>
    <col min="2" max="2" width="41.44140625" bestFit="1" customWidth="1"/>
    <col min="4" max="5" width="13.109375" bestFit="1" customWidth="1"/>
    <col min="6" max="6" width="9" style="284"/>
    <col min="7" max="7" width="4.44140625" style="284" customWidth="1"/>
    <col min="8" max="8" width="42.88671875" style="284" customWidth="1"/>
    <col min="9" max="9" width="12" style="284" customWidth="1"/>
    <col min="10" max="11" width="14" style="286" customWidth="1"/>
    <col min="12" max="16384" width="9" style="284"/>
  </cols>
  <sheetData>
    <row r="1" spans="1:11" ht="15" thickBot="1" x14ac:dyDescent="0.35">
      <c r="A1" s="691" t="s">
        <v>1281</v>
      </c>
      <c r="B1" s="691"/>
      <c r="C1" s="691"/>
      <c r="D1" s="691"/>
      <c r="E1" s="691"/>
    </row>
    <row r="2" spans="1:11" s="164" customFormat="1" ht="42" customHeight="1" x14ac:dyDescent="0.2">
      <c r="A2" s="207"/>
      <c r="B2" s="208" t="s">
        <v>71</v>
      </c>
      <c r="C2" s="209" t="s">
        <v>714</v>
      </c>
      <c r="D2" s="208" t="str">
        <f>'R &amp; P Schedule'!D2</f>
        <v>As at 31.03.2026</v>
      </c>
      <c r="E2" s="359" t="str">
        <f>'R &amp; P Schedule'!E2</f>
        <v>As at 31.03.2025</v>
      </c>
    </row>
    <row r="3" spans="1:11" s="164" customFormat="1" ht="27.6" customHeight="1" x14ac:dyDescent="0.2">
      <c r="A3" s="260" t="s">
        <v>666</v>
      </c>
      <c r="B3" s="258"/>
      <c r="C3" s="259"/>
      <c r="D3" s="258"/>
      <c r="E3" s="360"/>
    </row>
    <row r="4" spans="1:11" x14ac:dyDescent="0.3">
      <c r="A4" s="449" t="s">
        <v>1044</v>
      </c>
      <c r="B4" s="210" t="s">
        <v>602</v>
      </c>
      <c r="C4" s="99"/>
      <c r="D4" s="443"/>
      <c r="E4" s="495"/>
      <c r="G4" s="198"/>
      <c r="H4" s="198"/>
      <c r="I4" s="199"/>
      <c r="J4" s="200"/>
      <c r="K4" s="200"/>
    </row>
    <row r="5" spans="1:11" x14ac:dyDescent="0.3">
      <c r="A5" s="449" t="s">
        <v>1045</v>
      </c>
      <c r="B5" s="285" t="s">
        <v>461</v>
      </c>
      <c r="C5" s="111"/>
      <c r="D5" s="267">
        <f>'R &amp; P Schedule'!D35</f>
        <v>0</v>
      </c>
      <c r="E5" s="278">
        <f>'R &amp; P Schedule'!E35</f>
        <v>0</v>
      </c>
      <c r="G5" s="201"/>
      <c r="H5" s="198"/>
      <c r="I5" s="198"/>
      <c r="J5" s="202"/>
      <c r="K5" s="202"/>
    </row>
    <row r="6" spans="1:11" x14ac:dyDescent="0.3">
      <c r="A6" s="449" t="s">
        <v>1046</v>
      </c>
      <c r="B6" s="285" t="s">
        <v>462</v>
      </c>
      <c r="C6" s="99"/>
      <c r="D6" s="267">
        <f>'R &amp; P Schedule'!D36</f>
        <v>0</v>
      </c>
      <c r="E6" s="278">
        <f>'R &amp; P Schedule'!E36</f>
        <v>0</v>
      </c>
      <c r="G6" s="201"/>
      <c r="H6" s="98"/>
      <c r="I6" s="98"/>
      <c r="J6" s="203"/>
      <c r="K6" s="203"/>
    </row>
    <row r="7" spans="1:11" x14ac:dyDescent="0.3">
      <c r="A7" s="449" t="s">
        <v>1056</v>
      </c>
      <c r="B7" s="285" t="s">
        <v>533</v>
      </c>
      <c r="C7" s="99"/>
      <c r="D7" s="267">
        <f>'R &amp; P Schedule'!D37</f>
        <v>0</v>
      </c>
      <c r="E7" s="278">
        <f>'R &amp; P Schedule'!E37</f>
        <v>0</v>
      </c>
    </row>
    <row r="8" spans="1:11" x14ac:dyDescent="0.3">
      <c r="A8" s="210"/>
      <c r="B8" s="111"/>
      <c r="C8" s="99"/>
      <c r="D8" s="116"/>
      <c r="E8" s="272"/>
    </row>
    <row r="9" spans="1:11" x14ac:dyDescent="0.3">
      <c r="A9" s="210"/>
      <c r="B9" s="111"/>
      <c r="C9" s="99"/>
      <c r="D9" s="116"/>
      <c r="E9" s="272"/>
    </row>
    <row r="10" spans="1:11" ht="15" thickBot="1" x14ac:dyDescent="0.35">
      <c r="A10" s="361"/>
      <c r="B10" s="323" t="s">
        <v>369</v>
      </c>
      <c r="C10" s="330"/>
      <c r="D10" s="333">
        <f t="shared" ref="D10:E10" si="0">SUM(D5:D9)</f>
        <v>0</v>
      </c>
      <c r="E10" s="334">
        <f t="shared" si="0"/>
        <v>0</v>
      </c>
    </row>
    <row r="11" spans="1:11" ht="15" thickTop="1" x14ac:dyDescent="0.3">
      <c r="A11" s="210" t="s">
        <v>667</v>
      </c>
      <c r="B11" s="111"/>
      <c r="C11" s="99"/>
      <c r="D11" s="116"/>
      <c r="E11" s="272"/>
    </row>
    <row r="12" spans="1:11" x14ac:dyDescent="0.3">
      <c r="A12" s="210"/>
      <c r="B12" s="210" t="s">
        <v>603</v>
      </c>
      <c r="C12" s="259" t="s">
        <v>1050</v>
      </c>
      <c r="D12" s="116">
        <f>'I &amp; E Sub Schedule'!D8</f>
        <v>0</v>
      </c>
      <c r="E12" s="272">
        <f>'I &amp; E Sub Schedule'!E8</f>
        <v>0</v>
      </c>
    </row>
    <row r="13" spans="1:11" ht="15" thickBot="1" x14ac:dyDescent="0.35">
      <c r="A13" s="335"/>
      <c r="B13" s="323" t="s">
        <v>20</v>
      </c>
      <c r="C13" s="330"/>
      <c r="D13" s="333">
        <f>SUM(D12:D12)</f>
        <v>0</v>
      </c>
      <c r="E13" s="334">
        <f>SUM(E12:E12)</f>
        <v>0</v>
      </c>
    </row>
    <row r="14" spans="1:11" ht="15" thickTop="1" x14ac:dyDescent="0.3">
      <c r="A14" s="260" t="s">
        <v>668</v>
      </c>
      <c r="B14" s="99"/>
      <c r="C14" s="99"/>
      <c r="D14" s="116"/>
      <c r="E14" s="272"/>
    </row>
    <row r="15" spans="1:11" x14ac:dyDescent="0.3">
      <c r="A15" s="449" t="s">
        <v>1057</v>
      </c>
      <c r="B15" s="210" t="s">
        <v>91</v>
      </c>
      <c r="C15" s="259" t="str">
        <f>'I &amp; E Sub Schedule'!A10</f>
        <v>IE-3.01</v>
      </c>
      <c r="D15" s="443"/>
      <c r="E15" s="495"/>
    </row>
    <row r="16" spans="1:11" ht="15.6" x14ac:dyDescent="0.3">
      <c r="A16" s="449" t="s">
        <v>1058</v>
      </c>
      <c r="B16" s="121" t="s">
        <v>460</v>
      </c>
      <c r="C16" s="259" t="str">
        <f>'I &amp; E Sub Schedule'!C11</f>
        <v>IE-3.02</v>
      </c>
      <c r="D16" s="99">
        <f>'I &amp; E Sub Schedule'!D15</f>
        <v>0</v>
      </c>
      <c r="E16" s="282">
        <f>'I &amp; E Sub Schedule'!E15</f>
        <v>0</v>
      </c>
    </row>
    <row r="17" spans="1:11" ht="15.6" x14ac:dyDescent="0.3">
      <c r="A17" s="449" t="s">
        <v>1061</v>
      </c>
      <c r="B17" s="117" t="s">
        <v>387</v>
      </c>
      <c r="C17" s="259" t="str">
        <f>'I &amp; E Sub Schedule'!C16</f>
        <v>IE-3.30</v>
      </c>
      <c r="D17" s="99">
        <f>'I &amp; E Sub Schedule'!D20</f>
        <v>0</v>
      </c>
      <c r="E17" s="282">
        <f>'I &amp; E Sub Schedule'!E20</f>
        <v>0</v>
      </c>
    </row>
    <row r="18" spans="1:11" ht="15.6" x14ac:dyDescent="0.3">
      <c r="A18" s="449" t="s">
        <v>1065</v>
      </c>
      <c r="B18" s="117" t="s">
        <v>388</v>
      </c>
      <c r="C18" s="259" t="str">
        <f>'I &amp; E Sub Schedule'!C21</f>
        <v>IE-3.60</v>
      </c>
      <c r="D18" s="99">
        <f>'I &amp; E Sub Schedule'!D25</f>
        <v>0</v>
      </c>
      <c r="E18" s="282">
        <f>'I &amp; E Sub Schedule'!E25</f>
        <v>0</v>
      </c>
    </row>
    <row r="19" spans="1:11" ht="15.6" x14ac:dyDescent="0.3">
      <c r="A19" s="449" t="s">
        <v>1069</v>
      </c>
      <c r="B19" s="117" t="s">
        <v>30</v>
      </c>
      <c r="C19" s="259" t="str">
        <f>'I &amp; E Sub Schedule'!C26</f>
        <v>IE-3.90</v>
      </c>
      <c r="D19" s="99">
        <f>'I &amp; E Sub Schedule'!D30</f>
        <v>0</v>
      </c>
      <c r="E19" s="282">
        <f>'I &amp; E Sub Schedule'!E30</f>
        <v>0</v>
      </c>
    </row>
    <row r="20" spans="1:11" ht="15.6" x14ac:dyDescent="0.3">
      <c r="A20" s="212"/>
      <c r="B20" s="115"/>
      <c r="C20" s="99"/>
      <c r="D20" s="264"/>
      <c r="E20" s="274"/>
      <c r="G20" s="98"/>
      <c r="H20" s="134"/>
      <c r="I20" s="134"/>
      <c r="J20" s="203"/>
      <c r="K20" s="203"/>
    </row>
    <row r="21" spans="1:11" ht="15" thickBot="1" x14ac:dyDescent="0.35">
      <c r="A21" s="336"/>
      <c r="B21" s="323" t="s">
        <v>20</v>
      </c>
      <c r="C21" s="330"/>
      <c r="D21" s="333">
        <f>SUM(D16:D20)</f>
        <v>0</v>
      </c>
      <c r="E21" s="334">
        <f>SUM(E16:E20)</f>
        <v>0</v>
      </c>
    </row>
    <row r="22" spans="1:11" ht="15" thickTop="1" x14ac:dyDescent="0.3">
      <c r="A22" s="260" t="s">
        <v>669</v>
      </c>
      <c r="B22" s="99"/>
      <c r="C22" s="99"/>
      <c r="D22" s="116"/>
      <c r="E22" s="272"/>
    </row>
    <row r="23" spans="1:11" x14ac:dyDescent="0.3">
      <c r="A23" s="449" t="s">
        <v>1150</v>
      </c>
      <c r="B23" s="210" t="s">
        <v>371</v>
      </c>
      <c r="C23" s="259"/>
      <c r="D23" s="116"/>
      <c r="E23" s="272"/>
    </row>
    <row r="24" spans="1:11" x14ac:dyDescent="0.3">
      <c r="A24" s="449" t="s">
        <v>1151</v>
      </c>
      <c r="B24" s="110" t="s">
        <v>437</v>
      </c>
      <c r="C24" s="111"/>
      <c r="D24" s="443"/>
      <c r="E24" s="495"/>
    </row>
    <row r="25" spans="1:11" x14ac:dyDescent="0.3">
      <c r="A25" s="449" t="s">
        <v>1152</v>
      </c>
      <c r="B25" s="124" t="s">
        <v>27</v>
      </c>
      <c r="C25" s="116"/>
      <c r="D25" s="99">
        <f>'R &amp; P Schedule'!D53</f>
        <v>0</v>
      </c>
      <c r="E25" s="282">
        <f>'R &amp; P Schedule'!E53</f>
        <v>0</v>
      </c>
    </row>
    <row r="26" spans="1:11" ht="15.6" x14ac:dyDescent="0.3">
      <c r="A26" s="449" t="s">
        <v>1153</v>
      </c>
      <c r="B26" s="124" t="s">
        <v>380</v>
      </c>
      <c r="C26" s="115"/>
      <c r="D26" s="99">
        <f>'R &amp; P Schedule'!D54</f>
        <v>0</v>
      </c>
      <c r="E26" s="282">
        <f>'R &amp; P Schedule'!E54</f>
        <v>0</v>
      </c>
    </row>
    <row r="27" spans="1:11" ht="15.6" x14ac:dyDescent="0.3">
      <c r="A27" s="449" t="s">
        <v>1154</v>
      </c>
      <c r="B27" s="116" t="s">
        <v>438</v>
      </c>
      <c r="C27" s="115"/>
      <c r="D27" s="443"/>
      <c r="E27" s="495"/>
    </row>
    <row r="28" spans="1:11" ht="15.6" x14ac:dyDescent="0.3">
      <c r="A28" s="449" t="s">
        <v>1155</v>
      </c>
      <c r="B28" s="124" t="s">
        <v>27</v>
      </c>
      <c r="C28" s="115"/>
      <c r="D28" s="99">
        <f>'R &amp; P Schedule'!D56</f>
        <v>0</v>
      </c>
      <c r="E28" s="282">
        <f>'R &amp; P Schedule'!E56</f>
        <v>0</v>
      </c>
    </row>
    <row r="29" spans="1:11" ht="15.6" x14ac:dyDescent="0.3">
      <c r="A29" s="449" t="s">
        <v>1156</v>
      </c>
      <c r="B29" s="125" t="s">
        <v>380</v>
      </c>
      <c r="C29" s="115"/>
      <c r="D29" s="99">
        <f>'R &amp; P Schedule'!D57</f>
        <v>0</v>
      </c>
      <c r="E29" s="282">
        <f>'R &amp; P Schedule'!E57</f>
        <v>0</v>
      </c>
      <c r="G29" s="201"/>
      <c r="H29" s="98"/>
      <c r="I29" s="134"/>
      <c r="J29" s="204"/>
      <c r="K29" s="204"/>
    </row>
    <row r="30" spans="1:11" ht="15" thickBot="1" x14ac:dyDescent="0.35">
      <c r="A30" s="336"/>
      <c r="B30" s="323" t="s">
        <v>369</v>
      </c>
      <c r="C30" s="323"/>
      <c r="D30" s="333">
        <f t="shared" ref="D30:E30" si="1">SUM(D25:D29)</f>
        <v>0</v>
      </c>
      <c r="E30" s="334">
        <f t="shared" si="1"/>
        <v>0</v>
      </c>
    </row>
    <row r="31" spans="1:11" ht="15" thickTop="1" x14ac:dyDescent="0.3">
      <c r="A31" s="260" t="s">
        <v>670</v>
      </c>
      <c r="B31" s="383"/>
      <c r="C31" s="259"/>
      <c r="D31" s="265"/>
      <c r="E31" s="275"/>
    </row>
    <row r="32" spans="1:11" x14ac:dyDescent="0.3">
      <c r="A32" s="449" t="s">
        <v>1074</v>
      </c>
      <c r="B32" s="210" t="s">
        <v>29</v>
      </c>
      <c r="C32" s="259" t="str">
        <f>'I &amp; E Sub Schedule'!C33</f>
        <v>IE-5.10</v>
      </c>
      <c r="D32" s="99">
        <f>'I &amp; E Sub Schedule'!D37</f>
        <v>0</v>
      </c>
      <c r="E32" s="282">
        <f>'I &amp; E Sub Schedule'!E37</f>
        <v>0</v>
      </c>
    </row>
    <row r="33" spans="1:11" ht="15.6" x14ac:dyDescent="0.3">
      <c r="A33" s="212"/>
      <c r="B33" s="110"/>
      <c r="C33" s="120"/>
      <c r="D33" s="116"/>
      <c r="E33" s="272"/>
    </row>
    <row r="34" spans="1:11" ht="15" thickBot="1" x14ac:dyDescent="0.35">
      <c r="A34" s="336"/>
      <c r="B34" s="323" t="s">
        <v>20</v>
      </c>
      <c r="C34" s="323"/>
      <c r="D34" s="333">
        <f>SUM(D32:D33)</f>
        <v>0</v>
      </c>
      <c r="E34" s="334">
        <f>SUM(E32:E33)</f>
        <v>0</v>
      </c>
    </row>
    <row r="35" spans="1:11" ht="15" thickTop="1" x14ac:dyDescent="0.3">
      <c r="A35" s="260" t="s">
        <v>671</v>
      </c>
      <c r="B35" s="383"/>
      <c r="C35" s="383"/>
      <c r="D35" s="265"/>
      <c r="E35" s="275"/>
    </row>
    <row r="36" spans="1:11" x14ac:dyDescent="0.3">
      <c r="A36" s="449" t="s">
        <v>1157</v>
      </c>
      <c r="B36" s="210" t="s">
        <v>374</v>
      </c>
      <c r="C36" s="259"/>
      <c r="D36" s="443"/>
      <c r="E36" s="495"/>
    </row>
    <row r="37" spans="1:11" ht="15.6" x14ac:dyDescent="0.3">
      <c r="A37" s="449" t="s">
        <v>1158</v>
      </c>
      <c r="B37" s="116" t="s">
        <v>42</v>
      </c>
      <c r="C37" s="115"/>
      <c r="D37" s="99">
        <f>'R &amp; P Schedule'!D65</f>
        <v>0</v>
      </c>
      <c r="E37" s="282">
        <f>'R &amp; P Schedule'!E65</f>
        <v>0</v>
      </c>
    </row>
    <row r="38" spans="1:11" ht="15.6" x14ac:dyDescent="0.3">
      <c r="A38" s="449" t="s">
        <v>1159</v>
      </c>
      <c r="B38" s="116" t="s">
        <v>417</v>
      </c>
      <c r="C38" s="115"/>
      <c r="D38" s="99">
        <f>'R &amp; P Schedule'!D66</f>
        <v>0</v>
      </c>
      <c r="E38" s="282">
        <f>'R &amp; P Schedule'!E66</f>
        <v>0</v>
      </c>
    </row>
    <row r="39" spans="1:11" ht="15.6" x14ac:dyDescent="0.3">
      <c r="A39" s="449" t="s">
        <v>1160</v>
      </c>
      <c r="B39" s="116" t="s">
        <v>30</v>
      </c>
      <c r="C39" s="115"/>
      <c r="D39" s="99">
        <f>'R &amp; P Schedule'!D67</f>
        <v>0</v>
      </c>
      <c r="E39" s="282">
        <f>'R &amp; P Schedule'!E67</f>
        <v>0</v>
      </c>
    </row>
    <row r="40" spans="1:11" ht="15" thickBot="1" x14ac:dyDescent="0.35">
      <c r="A40" s="336"/>
      <c r="B40" s="323" t="s">
        <v>20</v>
      </c>
      <c r="C40" s="323"/>
      <c r="D40" s="333">
        <f t="shared" ref="D40:E40" si="2">SUM(D37:D39)</f>
        <v>0</v>
      </c>
      <c r="E40" s="334">
        <f t="shared" si="2"/>
        <v>0</v>
      </c>
    </row>
    <row r="41" spans="1:11" ht="15" thickTop="1" x14ac:dyDescent="0.3">
      <c r="A41" s="260" t="s">
        <v>672</v>
      </c>
      <c r="B41" s="111"/>
      <c r="C41" s="111"/>
      <c r="D41" s="116"/>
      <c r="E41" s="272"/>
    </row>
    <row r="42" spans="1:11" x14ac:dyDescent="0.3">
      <c r="A42" s="449" t="s">
        <v>1078</v>
      </c>
      <c r="B42" s="210" t="s">
        <v>604</v>
      </c>
      <c r="C42" s="259" t="str">
        <f>'I &amp; E Sub Schedule'!C39</f>
        <v>IE-7.01</v>
      </c>
      <c r="D42" s="443"/>
      <c r="E42" s="495"/>
    </row>
    <row r="43" spans="1:11" x14ac:dyDescent="0.3">
      <c r="A43" s="449" t="s">
        <v>1079</v>
      </c>
      <c r="B43" s="441" t="s">
        <v>786</v>
      </c>
      <c r="C43" s="259" t="str">
        <f>'I &amp; E Sub Schedule'!C40</f>
        <v>IE-7.02</v>
      </c>
      <c r="D43" s="99">
        <f>'I &amp; E Sub Schedule'!D47</f>
        <v>0</v>
      </c>
      <c r="E43" s="282">
        <f>'I &amp; E Sub Schedule'!E47</f>
        <v>0</v>
      </c>
    </row>
    <row r="44" spans="1:11" x14ac:dyDescent="0.3">
      <c r="A44" s="449" t="s">
        <v>1086</v>
      </c>
      <c r="B44" s="441" t="s">
        <v>785</v>
      </c>
      <c r="C44" s="259" t="str">
        <f>'I &amp; E Sub Schedule'!C48</f>
        <v>IE-7.20</v>
      </c>
      <c r="D44" s="99">
        <f>'I &amp; E Sub Schedule'!D52</f>
        <v>0</v>
      </c>
      <c r="E44" s="282">
        <f>'I &amp; E Sub Schedule'!E52</f>
        <v>0</v>
      </c>
    </row>
    <row r="45" spans="1:11" x14ac:dyDescent="0.3">
      <c r="A45" s="449"/>
      <c r="B45" s="383"/>
      <c r="C45" s="383"/>
      <c r="D45" s="116"/>
      <c r="E45" s="276"/>
    </row>
    <row r="46" spans="1:11" x14ac:dyDescent="0.3">
      <c r="A46" s="212"/>
      <c r="B46" s="123"/>
      <c r="C46" s="383"/>
      <c r="D46" s="116"/>
      <c r="E46" s="276"/>
      <c r="G46" s="201"/>
      <c r="H46" s="134"/>
      <c r="I46" s="1"/>
      <c r="J46" s="203"/>
      <c r="K46" s="203"/>
    </row>
    <row r="47" spans="1:11" ht="15" thickBot="1" x14ac:dyDescent="0.35">
      <c r="A47" s="336"/>
      <c r="B47" s="323" t="s">
        <v>20</v>
      </c>
      <c r="C47" s="323"/>
      <c r="D47" s="333">
        <f>SUM(D43:D46)</f>
        <v>0</v>
      </c>
      <c r="E47" s="334">
        <f>SUM(E43:E46)</f>
        <v>0</v>
      </c>
      <c r="G47" s="201"/>
      <c r="H47" s="134"/>
      <c r="I47" s="134"/>
      <c r="J47" s="203"/>
      <c r="K47" s="203"/>
    </row>
    <row r="48" spans="1:11" ht="15" thickTop="1" x14ac:dyDescent="0.3">
      <c r="A48" s="260" t="s">
        <v>673</v>
      </c>
      <c r="B48" s="101"/>
      <c r="C48" s="101"/>
      <c r="D48" s="266"/>
      <c r="E48" s="277"/>
    </row>
    <row r="49" spans="1:11" x14ac:dyDescent="0.3">
      <c r="A49" s="210" t="s">
        <v>90</v>
      </c>
      <c r="B49" s="210"/>
      <c r="C49" s="101"/>
      <c r="D49" s="266"/>
      <c r="E49" s="277"/>
    </row>
    <row r="50" spans="1:11" x14ac:dyDescent="0.3">
      <c r="A50" s="362"/>
      <c r="B50" s="210" t="s">
        <v>80</v>
      </c>
      <c r="C50" s="259"/>
      <c r="D50" s="116"/>
      <c r="E50" s="272"/>
    </row>
    <row r="51" spans="1:11" x14ac:dyDescent="0.3">
      <c r="A51" s="212"/>
      <c r="B51" s="122">
        <v>1</v>
      </c>
      <c r="C51" s="101"/>
      <c r="D51" s="116"/>
      <c r="E51" s="272"/>
    </row>
    <row r="52" spans="1:11" x14ac:dyDescent="0.3">
      <c r="A52" s="212"/>
      <c r="B52" s="122">
        <v>2</v>
      </c>
      <c r="C52" s="101"/>
      <c r="D52" s="116"/>
      <c r="E52" s="272"/>
    </row>
    <row r="53" spans="1:11" x14ac:dyDescent="0.3">
      <c r="A53" s="212"/>
      <c r="B53" s="122">
        <v>3</v>
      </c>
      <c r="C53" s="101"/>
      <c r="D53" s="116"/>
      <c r="E53" s="272"/>
    </row>
    <row r="54" spans="1:11" ht="15" thickBot="1" x14ac:dyDescent="0.35">
      <c r="A54" s="336"/>
      <c r="B54" s="337" t="s">
        <v>20</v>
      </c>
      <c r="C54" s="337"/>
      <c r="D54" s="338">
        <f>SUM(D50:D53)</f>
        <v>0</v>
      </c>
      <c r="E54" s="363">
        <f>SUM(E50:E53)</f>
        <v>0</v>
      </c>
    </row>
    <row r="55" spans="1:11" ht="15" thickTop="1" x14ac:dyDescent="0.3">
      <c r="A55" s="439"/>
      <c r="B55" s="504"/>
      <c r="C55" s="504"/>
      <c r="D55" s="504"/>
      <c r="E55" s="440"/>
    </row>
    <row r="56" spans="1:11" x14ac:dyDescent="0.3">
      <c r="A56" s="214" t="s">
        <v>43</v>
      </c>
      <c r="B56" s="113"/>
      <c r="C56" s="99"/>
      <c r="D56" s="113"/>
      <c r="E56" s="420"/>
    </row>
    <row r="57" spans="1:11" x14ac:dyDescent="0.3">
      <c r="A57" s="260" t="s">
        <v>674</v>
      </c>
      <c r="B57" s="99"/>
      <c r="C57" s="101"/>
      <c r="D57" s="266"/>
      <c r="E57" s="277"/>
    </row>
    <row r="58" spans="1:11" x14ac:dyDescent="0.3">
      <c r="A58" s="362"/>
      <c r="B58" s="210" t="s">
        <v>116</v>
      </c>
      <c r="C58" s="259"/>
      <c r="D58" s="116"/>
      <c r="E58" s="272"/>
    </row>
    <row r="59" spans="1:11" x14ac:dyDescent="0.3">
      <c r="A59" s="212"/>
      <c r="B59" s="122">
        <v>1</v>
      </c>
      <c r="C59" s="101"/>
      <c r="D59" s="116"/>
      <c r="E59" s="272"/>
    </row>
    <row r="60" spans="1:11" x14ac:dyDescent="0.3">
      <c r="A60" s="212"/>
      <c r="B60" s="122">
        <v>2</v>
      </c>
      <c r="C60" s="101"/>
      <c r="D60" s="116"/>
      <c r="E60" s="272"/>
    </row>
    <row r="61" spans="1:11" x14ac:dyDescent="0.3">
      <c r="A61" s="212"/>
      <c r="B61" s="122">
        <v>3</v>
      </c>
      <c r="C61" s="101"/>
      <c r="D61" s="116"/>
      <c r="E61" s="272"/>
    </row>
    <row r="62" spans="1:11" ht="15" thickBot="1" x14ac:dyDescent="0.35">
      <c r="A62" s="336"/>
      <c r="B62" s="337" t="s">
        <v>20</v>
      </c>
      <c r="C62" s="337"/>
      <c r="D62" s="338">
        <f>SUM(D58:D61)</f>
        <v>0</v>
      </c>
      <c r="E62" s="363">
        <f>SUM(E58:E61)</f>
        <v>0</v>
      </c>
      <c r="G62" s="98"/>
      <c r="H62" s="134"/>
      <c r="I62" s="134"/>
      <c r="J62" s="203"/>
      <c r="K62" s="203"/>
    </row>
    <row r="63" spans="1:11" ht="15" thickTop="1" x14ac:dyDescent="0.3">
      <c r="A63" s="260" t="s">
        <v>675</v>
      </c>
      <c r="B63" s="99"/>
      <c r="C63" s="99"/>
      <c r="D63" s="267"/>
      <c r="E63" s="278"/>
      <c r="G63" s="201"/>
      <c r="H63" s="98"/>
      <c r="I63" s="98"/>
      <c r="J63" s="203"/>
      <c r="K63" s="203"/>
    </row>
    <row r="64" spans="1:11" x14ac:dyDescent="0.3">
      <c r="A64" s="449" t="s">
        <v>1090</v>
      </c>
      <c r="B64" s="210" t="s">
        <v>605</v>
      </c>
      <c r="C64" s="259"/>
      <c r="D64" s="443"/>
      <c r="E64" s="495"/>
    </row>
    <row r="65" spans="1:11" ht="15.6" x14ac:dyDescent="0.3">
      <c r="A65" s="449" t="s">
        <v>1091</v>
      </c>
      <c r="B65" s="115" t="s">
        <v>762</v>
      </c>
      <c r="C65" s="99"/>
      <c r="D65" s="99">
        <f>'R &amp; P Sub Schedule'!D59</f>
        <v>0</v>
      </c>
      <c r="E65" s="282">
        <f>'R &amp; P Sub Schedule'!E59</f>
        <v>0</v>
      </c>
    </row>
    <row r="66" spans="1:11" ht="15.6" x14ac:dyDescent="0.3">
      <c r="A66" s="449" t="s">
        <v>1092</v>
      </c>
      <c r="B66" s="115" t="s">
        <v>1383</v>
      </c>
      <c r="C66" s="115"/>
      <c r="D66" s="99">
        <f>'R &amp; P Sub Schedule'!D60</f>
        <v>0</v>
      </c>
      <c r="E66" s="282">
        <f>'R &amp; P Sub Schedule'!E60</f>
        <v>0</v>
      </c>
    </row>
    <row r="67" spans="1:11" ht="15.6" x14ac:dyDescent="0.3">
      <c r="A67" s="449" t="s">
        <v>1093</v>
      </c>
      <c r="B67" s="115" t="s">
        <v>764</v>
      </c>
      <c r="C67" s="115"/>
      <c r="D67" s="99">
        <f>'R &amp; P Sub Schedule'!D61</f>
        <v>0</v>
      </c>
      <c r="E67" s="282">
        <f>'R &amp; P Sub Schedule'!E61</f>
        <v>0</v>
      </c>
    </row>
    <row r="68" spans="1:11" ht="15" thickBot="1" x14ac:dyDescent="0.35">
      <c r="A68" s="336"/>
      <c r="B68" s="323" t="s">
        <v>20</v>
      </c>
      <c r="C68" s="323"/>
      <c r="D68" s="325">
        <f>SUM(D65:D67)</f>
        <v>0</v>
      </c>
      <c r="E68" s="339">
        <f>SUM(E65:E67)</f>
        <v>0</v>
      </c>
    </row>
    <row r="69" spans="1:11" ht="15" thickTop="1" x14ac:dyDescent="0.3">
      <c r="A69" s="214"/>
      <c r="B69" s="113"/>
      <c r="C69" s="99"/>
      <c r="D69" s="269"/>
      <c r="E69" s="280"/>
    </row>
    <row r="70" spans="1:11" x14ac:dyDescent="0.3">
      <c r="A70" s="260" t="s">
        <v>676</v>
      </c>
      <c r="C70" s="383"/>
      <c r="D70" s="270"/>
      <c r="E70" s="281"/>
    </row>
    <row r="71" spans="1:11" ht="15.6" x14ac:dyDescent="0.3">
      <c r="A71" s="449" t="s">
        <v>1094</v>
      </c>
      <c r="B71" s="210" t="s">
        <v>552</v>
      </c>
      <c r="C71" s="259"/>
      <c r="D71" s="443"/>
      <c r="E71" s="495"/>
      <c r="G71" s="1"/>
      <c r="H71" s="134"/>
      <c r="I71" s="96"/>
      <c r="J71" s="203"/>
      <c r="K71" s="203"/>
    </row>
    <row r="72" spans="1:11" ht="15.6" x14ac:dyDescent="0.3">
      <c r="A72" s="449" t="s">
        <v>1095</v>
      </c>
      <c r="B72" s="106" t="s">
        <v>463</v>
      </c>
      <c r="C72" s="383"/>
      <c r="D72" s="99">
        <f>'R &amp; P Schedule'!D141</f>
        <v>0</v>
      </c>
      <c r="E72" s="282">
        <f>'R &amp; P Schedule'!E141</f>
        <v>0</v>
      </c>
      <c r="J72" s="284"/>
      <c r="K72" s="284"/>
    </row>
    <row r="73" spans="1:11" ht="15.6" x14ac:dyDescent="0.3">
      <c r="A73" s="449" t="s">
        <v>1096</v>
      </c>
      <c r="B73" s="106" t="s">
        <v>464</v>
      </c>
      <c r="C73" s="383"/>
      <c r="D73" s="99">
        <f>'R &amp; P Schedule'!D142</f>
        <v>0</v>
      </c>
      <c r="E73" s="282">
        <f>'R &amp; P Schedule'!E142</f>
        <v>0</v>
      </c>
    </row>
    <row r="74" spans="1:11" ht="15.6" x14ac:dyDescent="0.3">
      <c r="A74" s="449" t="s">
        <v>1097</v>
      </c>
      <c r="B74" s="106" t="s">
        <v>766</v>
      </c>
      <c r="C74" s="383"/>
      <c r="D74" s="99">
        <f>'R &amp; P Schedule'!D143</f>
        <v>0</v>
      </c>
      <c r="E74" s="282">
        <f>'R &amp; P Schedule'!E143</f>
        <v>0</v>
      </c>
    </row>
    <row r="75" spans="1:11" ht="15.6" x14ac:dyDescent="0.3">
      <c r="A75" s="449" t="s">
        <v>1098</v>
      </c>
      <c r="B75" s="106" t="s">
        <v>767</v>
      </c>
      <c r="C75" s="383"/>
      <c r="D75" s="99">
        <f>'R &amp; P Schedule'!D144</f>
        <v>0</v>
      </c>
      <c r="E75" s="282">
        <f>'R &amp; P Schedule'!E144</f>
        <v>0</v>
      </c>
    </row>
    <row r="76" spans="1:11" ht="15.6" x14ac:dyDescent="0.3">
      <c r="A76" s="449" t="s">
        <v>1099</v>
      </c>
      <c r="B76" s="106" t="s">
        <v>768</v>
      </c>
      <c r="C76" s="383"/>
      <c r="D76" s="99">
        <f>'R &amp; P Schedule'!D145</f>
        <v>0</v>
      </c>
      <c r="E76" s="282">
        <f>'R &amp; P Schedule'!E145</f>
        <v>0</v>
      </c>
    </row>
    <row r="77" spans="1:11" ht="15.6" x14ac:dyDescent="0.3">
      <c r="A77" s="449" t="s">
        <v>1100</v>
      </c>
      <c r="B77" s="106" t="s">
        <v>465</v>
      </c>
      <c r="C77" s="383"/>
      <c r="D77" s="99">
        <f>'R &amp; P Schedule'!D146</f>
        <v>0</v>
      </c>
      <c r="E77" s="282">
        <f>'R &amp; P Schedule'!E146</f>
        <v>0</v>
      </c>
    </row>
    <row r="78" spans="1:11" ht="15.6" x14ac:dyDescent="0.3">
      <c r="A78" s="449" t="s">
        <v>1101</v>
      </c>
      <c r="B78" s="106" t="s">
        <v>466</v>
      </c>
      <c r="C78" s="383"/>
      <c r="D78" s="99">
        <f>'R &amp; P Schedule'!D147</f>
        <v>0</v>
      </c>
      <c r="E78" s="282">
        <f>'R &amp; P Schedule'!E147</f>
        <v>0</v>
      </c>
    </row>
    <row r="79" spans="1:11" ht="15.6" x14ac:dyDescent="0.3">
      <c r="A79" s="449" t="s">
        <v>1102</v>
      </c>
      <c r="B79" s="106" t="s">
        <v>467</v>
      </c>
      <c r="C79" s="383"/>
      <c r="D79" s="99">
        <f>'R &amp; P Schedule'!D148</f>
        <v>0</v>
      </c>
      <c r="E79" s="282">
        <f>'R &amp; P Schedule'!E148</f>
        <v>0</v>
      </c>
    </row>
    <row r="80" spans="1:11" ht="15.6" x14ac:dyDescent="0.3">
      <c r="A80" s="212"/>
      <c r="B80" s="106"/>
      <c r="C80" s="383"/>
      <c r="D80" s="99"/>
      <c r="E80" s="282"/>
    </row>
    <row r="81" spans="1:11" ht="15" thickBot="1" x14ac:dyDescent="0.35">
      <c r="A81" s="336"/>
      <c r="B81" s="323" t="s">
        <v>20</v>
      </c>
      <c r="C81" s="323"/>
      <c r="D81" s="325">
        <f>SUM(D72:D80)</f>
        <v>0</v>
      </c>
      <c r="E81" s="339">
        <f>SUM(E72:E80)</f>
        <v>0</v>
      </c>
    </row>
    <row r="82" spans="1:11" ht="15" thickTop="1" x14ac:dyDescent="0.3">
      <c r="A82" s="260" t="s">
        <v>677</v>
      </c>
      <c r="B82" s="99"/>
      <c r="C82" s="10"/>
      <c r="D82" s="99"/>
      <c r="E82" s="282"/>
    </row>
    <row r="83" spans="1:11" x14ac:dyDescent="0.3">
      <c r="A83" s="449" t="s">
        <v>1103</v>
      </c>
      <c r="B83" s="214" t="s">
        <v>606</v>
      </c>
      <c r="C83" s="259"/>
      <c r="D83" s="443"/>
      <c r="E83" s="495"/>
    </row>
    <row r="84" spans="1:11" ht="15.6" x14ac:dyDescent="0.3">
      <c r="A84" s="449" t="s">
        <v>1104</v>
      </c>
      <c r="B84" s="115" t="s">
        <v>11</v>
      </c>
      <c r="C84" s="115"/>
      <c r="D84" s="99">
        <f>'R &amp; P Schedule'!D153</f>
        <v>0</v>
      </c>
      <c r="E84" s="282">
        <f>'R &amp; P Schedule'!E153</f>
        <v>0</v>
      </c>
    </row>
    <row r="85" spans="1:11" ht="15.6" x14ac:dyDescent="0.3">
      <c r="A85" s="449" t="s">
        <v>1105</v>
      </c>
      <c r="B85" s="115" t="s">
        <v>64</v>
      </c>
      <c r="C85" s="115"/>
      <c r="D85" s="99">
        <f>'R &amp; P Schedule'!D154</f>
        <v>0</v>
      </c>
      <c r="E85" s="282">
        <f>'R &amp; P Schedule'!E154</f>
        <v>0</v>
      </c>
    </row>
    <row r="86" spans="1:11" ht="15.6" x14ac:dyDescent="0.3">
      <c r="A86" s="449" t="s">
        <v>1106</v>
      </c>
      <c r="B86" s="115" t="s">
        <v>30</v>
      </c>
      <c r="C86" s="115"/>
      <c r="D86" s="99">
        <f>'R &amp; P Schedule'!D155</f>
        <v>0</v>
      </c>
      <c r="E86" s="282">
        <f>'R &amp; P Schedule'!E155</f>
        <v>0</v>
      </c>
    </row>
    <row r="87" spans="1:11" ht="15" thickBot="1" x14ac:dyDescent="0.35">
      <c r="A87" s="335"/>
      <c r="B87" s="323" t="s">
        <v>20</v>
      </c>
      <c r="C87" s="324"/>
      <c r="D87" s="325">
        <f t="shared" ref="D87:E87" si="3">SUM(D84:D86)</f>
        <v>0</v>
      </c>
      <c r="E87" s="339">
        <f t="shared" si="3"/>
        <v>0</v>
      </c>
    </row>
    <row r="88" spans="1:11" ht="15" thickTop="1" x14ac:dyDescent="0.3">
      <c r="A88" s="260" t="s">
        <v>678</v>
      </c>
      <c r="B88" s="99"/>
      <c r="C88" s="99"/>
      <c r="D88" s="267"/>
      <c r="E88" s="278"/>
    </row>
    <row r="89" spans="1:11" x14ac:dyDescent="0.3">
      <c r="A89" s="449" t="s">
        <v>1107</v>
      </c>
      <c r="B89" s="210" t="s">
        <v>607</v>
      </c>
      <c r="C89" s="259"/>
      <c r="D89" s="443"/>
      <c r="E89" s="495"/>
    </row>
    <row r="90" spans="1:11" ht="15.6" x14ac:dyDescent="0.3">
      <c r="A90" s="449" t="s">
        <v>1108</v>
      </c>
      <c r="B90" s="114" t="s">
        <v>5</v>
      </c>
      <c r="C90" s="259" t="str">
        <f>'I &amp; E Sub Schedule'!C58</f>
        <v>IE-14.02</v>
      </c>
      <c r="D90" s="99">
        <f>'I &amp; E Sub Schedule'!D62</f>
        <v>0</v>
      </c>
      <c r="E90" s="282">
        <f>'I &amp; E Sub Schedule'!E62</f>
        <v>0</v>
      </c>
    </row>
    <row r="91" spans="1:11" ht="15.6" x14ac:dyDescent="0.3">
      <c r="A91" s="449" t="s">
        <v>1112</v>
      </c>
      <c r="B91" s="114" t="s">
        <v>787</v>
      </c>
      <c r="C91" s="259" t="str">
        <f>'I &amp; E Sub Schedule'!C64</f>
        <v>IE-14.20</v>
      </c>
      <c r="D91" s="99">
        <f>'I &amp; E Sub Schedule'!D70</f>
        <v>0</v>
      </c>
      <c r="E91" s="282">
        <f>'I &amp; E Sub Schedule'!E70</f>
        <v>0</v>
      </c>
      <c r="G91" s="201"/>
      <c r="H91" s="98"/>
      <c r="I91" s="96"/>
      <c r="J91" s="205"/>
      <c r="K91" s="205"/>
    </row>
    <row r="92" spans="1:11" ht="15.6" x14ac:dyDescent="0.3">
      <c r="A92" s="449" t="s">
        <v>1118</v>
      </c>
      <c r="B92" s="114" t="s">
        <v>63</v>
      </c>
      <c r="C92" s="259" t="str">
        <f>'I &amp; E Sub Schedule'!C72</f>
        <v>IE-14.30</v>
      </c>
      <c r="D92" s="99">
        <f>'I &amp; E Sub Schedule'!D76</f>
        <v>0</v>
      </c>
      <c r="E92" s="282">
        <f>'I &amp; E Sub Schedule'!E76</f>
        <v>0</v>
      </c>
    </row>
    <row r="93" spans="1:11" ht="15" thickBot="1" x14ac:dyDescent="0.35">
      <c r="A93" s="336"/>
      <c r="B93" s="323" t="s">
        <v>20</v>
      </c>
      <c r="C93" s="323"/>
      <c r="D93" s="325">
        <f>SUM(D90:D92)</f>
        <v>0</v>
      </c>
      <c r="E93" s="339">
        <f>SUM(E90:E92)</f>
        <v>0</v>
      </c>
    </row>
    <row r="94" spans="1:11" ht="15" thickTop="1" x14ac:dyDescent="0.3">
      <c r="A94" s="210"/>
      <c r="B94" s="383"/>
      <c r="C94" s="383"/>
      <c r="D94" s="271"/>
      <c r="E94" s="283"/>
    </row>
    <row r="95" spans="1:11" x14ac:dyDescent="0.3">
      <c r="A95" s="260" t="s">
        <v>679</v>
      </c>
      <c r="B95" s="289"/>
      <c r="C95" s="383"/>
      <c r="D95" s="267"/>
      <c r="E95" s="278"/>
    </row>
    <row r="96" spans="1:11" x14ac:dyDescent="0.3">
      <c r="A96" s="449" t="s">
        <v>1122</v>
      </c>
      <c r="B96" s="215" t="s">
        <v>44</v>
      </c>
      <c r="C96" s="259" t="str">
        <f>'I &amp; E Sub Schedule'!C80</f>
        <v>IE-15.01</v>
      </c>
      <c r="D96" s="443"/>
      <c r="E96" s="495"/>
      <c r="J96" s="284"/>
      <c r="K96" s="284"/>
    </row>
    <row r="97" spans="1:5" ht="15.6" x14ac:dyDescent="0.3">
      <c r="A97" s="449" t="s">
        <v>1123</v>
      </c>
      <c r="B97" s="114" t="s">
        <v>460</v>
      </c>
      <c r="C97" s="259" t="str">
        <f>'I &amp; E Sub Schedule'!C81</f>
        <v>IE-15.02</v>
      </c>
      <c r="D97" s="99">
        <f>'I &amp; E Sub Schedule'!D85</f>
        <v>0</v>
      </c>
      <c r="E97" s="282">
        <f>'I &amp; E Sub Schedule'!E85</f>
        <v>0</v>
      </c>
    </row>
    <row r="98" spans="1:5" ht="15.6" x14ac:dyDescent="0.3">
      <c r="A98" s="449" t="s">
        <v>1127</v>
      </c>
      <c r="B98" s="114" t="s">
        <v>396</v>
      </c>
      <c r="C98" s="259" t="str">
        <f>'I &amp; E Sub Schedule'!C86</f>
        <v>IE-15.30</v>
      </c>
      <c r="D98" s="99">
        <f>'I &amp; E Sub Schedule'!D90</f>
        <v>0</v>
      </c>
      <c r="E98" s="282">
        <f>'I &amp; E Sub Schedule'!E90</f>
        <v>0</v>
      </c>
    </row>
    <row r="99" spans="1:5" ht="15.6" x14ac:dyDescent="0.3">
      <c r="A99" s="449" t="s">
        <v>1128</v>
      </c>
      <c r="B99" s="114" t="s">
        <v>397</v>
      </c>
      <c r="C99" s="259" t="str">
        <f>'I &amp; E Sub Schedule'!C91</f>
        <v>IE-15.60</v>
      </c>
      <c r="D99" s="99">
        <f>'I &amp; E Sub Schedule'!D95</f>
        <v>0</v>
      </c>
      <c r="E99" s="282">
        <f>'I &amp; E Sub Schedule'!E95</f>
        <v>0</v>
      </c>
    </row>
    <row r="100" spans="1:5" ht="15.6" x14ac:dyDescent="0.3">
      <c r="A100" s="449" t="s">
        <v>1129</v>
      </c>
      <c r="B100" s="346" t="s">
        <v>30</v>
      </c>
      <c r="C100" s="259" t="str">
        <f>'I &amp; E Sub Schedule'!C96</f>
        <v>IE-15.90</v>
      </c>
      <c r="D100" s="292">
        <f>'I &amp; E Sub Schedule'!D100</f>
        <v>0</v>
      </c>
      <c r="E100" s="282">
        <f>'I &amp; E Sub Schedule'!E100</f>
        <v>0</v>
      </c>
    </row>
    <row r="101" spans="1:5" ht="15" thickBot="1" x14ac:dyDescent="0.35">
      <c r="A101" s="366"/>
      <c r="B101" s="345" t="s">
        <v>20</v>
      </c>
      <c r="C101" s="326"/>
      <c r="D101" s="347">
        <f>SUM(D97:D100)</f>
        <v>0</v>
      </c>
      <c r="E101" s="339">
        <f>SUM(E97:E100)</f>
        <v>0</v>
      </c>
    </row>
    <row r="102" spans="1:5" ht="15" thickTop="1" x14ac:dyDescent="0.3">
      <c r="A102" s="260" t="s">
        <v>680</v>
      </c>
      <c r="B102" s="291"/>
      <c r="C102" s="259"/>
      <c r="D102" s="269"/>
      <c r="E102" s="278"/>
    </row>
    <row r="103" spans="1:5" x14ac:dyDescent="0.3">
      <c r="A103" s="210" t="s">
        <v>608</v>
      </c>
      <c r="B103" s="210"/>
      <c r="C103" s="259" t="s">
        <v>1139</v>
      </c>
      <c r="D103" s="267">
        <f>'I &amp; E Sub Schedule'!D108</f>
        <v>0</v>
      </c>
      <c r="E103" s="278">
        <f>'I &amp; E Sub Schedule'!E108</f>
        <v>0</v>
      </c>
    </row>
    <row r="104" spans="1:5" ht="15" thickBot="1" x14ac:dyDescent="0.35">
      <c r="A104" s="336"/>
      <c r="B104" s="323" t="s">
        <v>20</v>
      </c>
      <c r="C104" s="323"/>
      <c r="D104" s="325">
        <f>SUM(D103)</f>
        <v>0</v>
      </c>
      <c r="E104" s="339">
        <f>SUM(E103)</f>
        <v>0</v>
      </c>
    </row>
    <row r="105" spans="1:5" ht="15" thickTop="1" x14ac:dyDescent="0.3">
      <c r="A105" s="260" t="s">
        <v>681</v>
      </c>
      <c r="B105" s="99"/>
      <c r="C105" s="10"/>
      <c r="D105" s="99"/>
      <c r="E105" s="282"/>
    </row>
    <row r="106" spans="1:5" x14ac:dyDescent="0.3">
      <c r="A106" s="449" t="s">
        <v>1144</v>
      </c>
      <c r="B106" s="210" t="s">
        <v>65</v>
      </c>
      <c r="C106" s="259"/>
      <c r="D106" s="443"/>
      <c r="E106" s="495"/>
    </row>
    <row r="107" spans="1:5" ht="15.6" x14ac:dyDescent="0.3">
      <c r="A107" s="449" t="s">
        <v>1145</v>
      </c>
      <c r="B107" s="115" t="s">
        <v>66</v>
      </c>
      <c r="C107" s="115"/>
      <c r="D107" s="99">
        <f>'R &amp; P Schedule'!D176</f>
        <v>0</v>
      </c>
      <c r="E107" s="282">
        <f>'R &amp; P Schedule'!E176</f>
        <v>0</v>
      </c>
    </row>
    <row r="108" spans="1:5" ht="15.6" x14ac:dyDescent="0.3">
      <c r="A108" s="449" t="s">
        <v>1146</v>
      </c>
      <c r="B108" s="115" t="s">
        <v>468</v>
      </c>
      <c r="C108" s="115"/>
      <c r="D108" s="99">
        <f>'R &amp; P Schedule'!D177</f>
        <v>0</v>
      </c>
      <c r="E108" s="282">
        <f>'R &amp; P Schedule'!E177</f>
        <v>0</v>
      </c>
    </row>
    <row r="109" spans="1:5" ht="15.6" x14ac:dyDescent="0.3">
      <c r="A109" s="449" t="s">
        <v>1147</v>
      </c>
      <c r="B109" s="115" t="s">
        <v>469</v>
      </c>
      <c r="C109" s="115"/>
      <c r="D109" s="99">
        <f>'R &amp; P Schedule'!D178</f>
        <v>0</v>
      </c>
      <c r="E109" s="282">
        <f>'R &amp; P Schedule'!E178</f>
        <v>0</v>
      </c>
    </row>
    <row r="110" spans="1:5" ht="15.6" x14ac:dyDescent="0.3">
      <c r="A110" s="449" t="s">
        <v>1148</v>
      </c>
      <c r="B110" s="115" t="s">
        <v>67</v>
      </c>
      <c r="C110" s="115"/>
      <c r="D110" s="99">
        <f>'R &amp; P Schedule'!D179</f>
        <v>0</v>
      </c>
      <c r="E110" s="282">
        <f>'R &amp; P Schedule'!E179</f>
        <v>0</v>
      </c>
    </row>
    <row r="111" spans="1:5" ht="15.6" x14ac:dyDescent="0.3">
      <c r="A111" s="449" t="s">
        <v>1149</v>
      </c>
      <c r="B111" s="115" t="s">
        <v>30</v>
      </c>
      <c r="C111" s="115"/>
      <c r="D111" s="99">
        <f>'R &amp; P Schedule'!D180</f>
        <v>0</v>
      </c>
      <c r="E111" s="282">
        <f>'R &amp; P Schedule'!E180</f>
        <v>0</v>
      </c>
    </row>
    <row r="112" spans="1:5" ht="15" thickBot="1" x14ac:dyDescent="0.35">
      <c r="A112" s="340"/>
      <c r="B112" s="341" t="s">
        <v>20</v>
      </c>
      <c r="C112" s="342"/>
      <c r="D112" s="367">
        <f t="shared" ref="D112:E112" si="4">SUM(D107:D111)</f>
        <v>0</v>
      </c>
      <c r="E112" s="368">
        <f t="shared" si="4"/>
        <v>0</v>
      </c>
    </row>
  </sheetData>
  <mergeCells count="1">
    <mergeCell ref="A1:E1"/>
  </mergeCells>
  <phoneticPr fontId="67" type="noConversion"/>
  <pageMargins left="0.7" right="0.7" top="0.75" bottom="0.75" header="0.3" footer="0.3"/>
  <pageSetup paperSize="9"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554"/>
  <sheetViews>
    <sheetView topLeftCell="A28" workbookViewId="0">
      <selection activeCell="B12" sqref="B12"/>
    </sheetView>
  </sheetViews>
  <sheetFormatPr defaultColWidth="9" defaultRowHeight="14.4" x14ac:dyDescent="0.3"/>
  <cols>
    <col min="1" max="1" width="11.44140625" customWidth="1"/>
    <col min="2" max="2" width="41.44140625" bestFit="1" customWidth="1"/>
    <col min="3" max="3" width="9" style="259"/>
    <col min="4" max="5" width="13.109375" bestFit="1" customWidth="1"/>
    <col min="6" max="6" width="9" style="284"/>
    <col min="7" max="7" width="4.44140625" style="284" customWidth="1"/>
    <col min="8" max="8" width="42.88671875" style="284" customWidth="1"/>
    <col min="9" max="9" width="12" style="284" customWidth="1"/>
    <col min="10" max="11" width="14" style="286" customWidth="1"/>
    <col min="12" max="16384" width="9" style="284"/>
  </cols>
  <sheetData>
    <row r="1" spans="1:5" ht="15" thickBot="1" x14ac:dyDescent="0.35">
      <c r="A1" s="691" t="s">
        <v>1282</v>
      </c>
      <c r="B1" s="691"/>
      <c r="C1" s="691"/>
      <c r="D1" s="691"/>
      <c r="E1" s="691"/>
    </row>
    <row r="2" spans="1:5" s="164" customFormat="1" ht="39.75" customHeight="1" x14ac:dyDescent="0.2">
      <c r="A2" s="207"/>
      <c r="B2" s="208" t="s">
        <v>71</v>
      </c>
      <c r="C2" s="209" t="s">
        <v>714</v>
      </c>
      <c r="D2" s="208" t="str">
        <f>'R &amp; P Schedule'!D2</f>
        <v>As at 31.03.2026</v>
      </c>
      <c r="E2" s="359" t="str">
        <f>'R &amp; P Schedule'!E2</f>
        <v>As at 31.03.2025</v>
      </c>
    </row>
    <row r="3" spans="1:5" x14ac:dyDescent="0.3">
      <c r="A3" s="210" t="s">
        <v>667</v>
      </c>
      <c r="B3" s="210"/>
      <c r="D3" s="116"/>
      <c r="E3" s="272"/>
    </row>
    <row r="4" spans="1:5" x14ac:dyDescent="0.3">
      <c r="A4" s="505" t="s">
        <v>1047</v>
      </c>
      <c r="B4" s="310" t="s">
        <v>603</v>
      </c>
      <c r="D4" s="443"/>
      <c r="E4" s="495"/>
    </row>
    <row r="5" spans="1:5" x14ac:dyDescent="0.3">
      <c r="A5" s="505" t="s">
        <v>1048</v>
      </c>
      <c r="B5" s="310"/>
      <c r="D5" s="99">
        <f>'R &amp; P Sub Schedule'!D6</f>
        <v>0</v>
      </c>
      <c r="E5" s="282">
        <f>'R &amp; P Sub Schedule'!E6</f>
        <v>0</v>
      </c>
    </row>
    <row r="6" spans="1:5" x14ac:dyDescent="0.3">
      <c r="A6" s="505" t="s">
        <v>1049</v>
      </c>
      <c r="B6" s="310"/>
      <c r="D6" s="99">
        <f>'R &amp; P Sub Schedule'!D7</f>
        <v>0</v>
      </c>
      <c r="E6" s="282">
        <f>'R &amp; P Sub Schedule'!E7</f>
        <v>0</v>
      </c>
    </row>
    <row r="7" spans="1:5" x14ac:dyDescent="0.3">
      <c r="A7" s="505" t="s">
        <v>1051</v>
      </c>
      <c r="B7" s="357" t="s">
        <v>721</v>
      </c>
      <c r="D7" s="99">
        <f>'R &amp; P Sub Schedule'!D8</f>
        <v>0</v>
      </c>
      <c r="E7" s="282">
        <f>'R &amp; P Sub Schedule'!E8</f>
        <v>0</v>
      </c>
    </row>
    <row r="8" spans="1:5" ht="15" thickBot="1" x14ac:dyDescent="0.35">
      <c r="A8" s="343"/>
      <c r="B8" s="323" t="s">
        <v>20</v>
      </c>
      <c r="C8" s="323"/>
      <c r="D8" s="333">
        <f>SUM(D5:D7)</f>
        <v>0</v>
      </c>
      <c r="E8" s="334">
        <f>SUM(E5:E7)</f>
        <v>0</v>
      </c>
    </row>
    <row r="9" spans="1:5" ht="15" thickTop="1" x14ac:dyDescent="0.3">
      <c r="A9" s="210" t="s">
        <v>668</v>
      </c>
      <c r="B9" s="99"/>
      <c r="D9" s="116"/>
      <c r="E9" s="272"/>
    </row>
    <row r="10" spans="1:5" x14ac:dyDescent="0.3">
      <c r="A10" s="449" t="s">
        <v>1057</v>
      </c>
      <c r="B10" s="210" t="s">
        <v>91</v>
      </c>
      <c r="D10" s="443"/>
      <c r="E10" s="495"/>
    </row>
    <row r="11" spans="1:5" ht="15.6" x14ac:dyDescent="0.3">
      <c r="A11" s="449" t="s">
        <v>1058</v>
      </c>
      <c r="B11" s="121" t="s">
        <v>459</v>
      </c>
      <c r="C11" s="259" t="s">
        <v>1058</v>
      </c>
      <c r="D11" s="443"/>
      <c r="E11" s="495"/>
    </row>
    <row r="12" spans="1:5" ht="15.6" x14ac:dyDescent="0.3">
      <c r="A12" s="449" t="s">
        <v>1059</v>
      </c>
      <c r="B12" s="115"/>
      <c r="D12" s="99">
        <f>'R &amp; P Sub Schedule'!D13</f>
        <v>0</v>
      </c>
      <c r="E12" s="282">
        <f>'R &amp; P Sub Schedule'!E13</f>
        <v>0</v>
      </c>
    </row>
    <row r="13" spans="1:5" ht="15.6" x14ac:dyDescent="0.3">
      <c r="A13" s="449" t="s">
        <v>1060</v>
      </c>
      <c r="B13" s="115"/>
      <c r="D13" s="99">
        <f>'R &amp; P Sub Schedule'!D14</f>
        <v>0</v>
      </c>
      <c r="E13" s="282">
        <f>'R &amp; P Sub Schedule'!E14</f>
        <v>0</v>
      </c>
    </row>
    <row r="14" spans="1:5" x14ac:dyDescent="0.3">
      <c r="A14" s="449" t="s">
        <v>1073</v>
      </c>
      <c r="B14" s="357" t="s">
        <v>721</v>
      </c>
      <c r="D14" s="99">
        <f>'R &amp; P Sub Schedule'!D15</f>
        <v>0</v>
      </c>
      <c r="E14" s="282">
        <f>'R &amp; P Sub Schedule'!E15</f>
        <v>0</v>
      </c>
    </row>
    <row r="15" spans="1:5" ht="15" thickBot="1" x14ac:dyDescent="0.35">
      <c r="A15" s="449"/>
      <c r="B15" s="123" t="s">
        <v>78</v>
      </c>
      <c r="D15" s="263">
        <f>SUM(D11:D14)</f>
        <v>0</v>
      </c>
      <c r="E15" s="273">
        <f>SUM(E11:E14)</f>
        <v>0</v>
      </c>
    </row>
    <row r="16" spans="1:5" ht="16.2" thickTop="1" x14ac:dyDescent="0.3">
      <c r="A16" s="449" t="s">
        <v>1061</v>
      </c>
      <c r="B16" s="121" t="s">
        <v>387</v>
      </c>
      <c r="C16" s="259" t="s">
        <v>1061</v>
      </c>
      <c r="D16" s="443"/>
      <c r="E16" s="495"/>
    </row>
    <row r="17" spans="1:11" ht="15.6" x14ac:dyDescent="0.3">
      <c r="A17" s="449" t="s">
        <v>1062</v>
      </c>
      <c r="B17" s="115"/>
      <c r="D17" s="99">
        <f>'R &amp; P Sub Schedule'!D18</f>
        <v>0</v>
      </c>
      <c r="E17" s="282">
        <f>'R &amp; P Sub Schedule'!E18</f>
        <v>0</v>
      </c>
    </row>
    <row r="18" spans="1:11" ht="15.6" x14ac:dyDescent="0.3">
      <c r="A18" s="449" t="s">
        <v>1063</v>
      </c>
      <c r="B18" s="115"/>
      <c r="D18" s="99">
        <f>'R &amp; P Sub Schedule'!D19</f>
        <v>0</v>
      </c>
      <c r="E18" s="282">
        <f>'R &amp; P Sub Schedule'!E19</f>
        <v>0</v>
      </c>
    </row>
    <row r="19" spans="1:11" x14ac:dyDescent="0.3">
      <c r="A19" s="449" t="s">
        <v>1064</v>
      </c>
      <c r="B19" s="99"/>
      <c r="D19" s="99">
        <f>'R &amp; P Sub Schedule'!D20</f>
        <v>0</v>
      </c>
      <c r="E19" s="282">
        <f>'R &amp; P Sub Schedule'!E20</f>
        <v>0</v>
      </c>
    </row>
    <row r="20" spans="1:11" ht="15" thickBot="1" x14ac:dyDescent="0.35">
      <c r="A20" s="449"/>
      <c r="B20" s="123" t="s">
        <v>78</v>
      </c>
      <c r="D20" s="263">
        <f>SUM(D16:D19)</f>
        <v>0</v>
      </c>
      <c r="E20" s="273">
        <f>SUM(E16:E19)</f>
        <v>0</v>
      </c>
    </row>
    <row r="21" spans="1:11" ht="16.2" thickTop="1" x14ac:dyDescent="0.3">
      <c r="A21" s="449" t="s">
        <v>1065</v>
      </c>
      <c r="B21" s="121" t="s">
        <v>388</v>
      </c>
      <c r="C21" s="259" t="s">
        <v>1065</v>
      </c>
      <c r="D21" s="443"/>
      <c r="E21" s="495"/>
    </row>
    <row r="22" spans="1:11" ht="15.6" x14ac:dyDescent="0.3">
      <c r="A22" s="449" t="s">
        <v>1066</v>
      </c>
      <c r="B22" s="115"/>
      <c r="D22" s="99">
        <f>'R &amp; P Sub Schedule'!D23</f>
        <v>0</v>
      </c>
      <c r="E22" s="99">
        <f>'R &amp; P Sub Schedule'!E23</f>
        <v>0</v>
      </c>
    </row>
    <row r="23" spans="1:11" ht="15.6" x14ac:dyDescent="0.3">
      <c r="A23" s="449" t="s">
        <v>1067</v>
      </c>
      <c r="B23" s="115"/>
      <c r="D23" s="99">
        <f>'R &amp; P Sub Schedule'!D24</f>
        <v>0</v>
      </c>
      <c r="E23" s="99">
        <f>'R &amp; P Sub Schedule'!E24</f>
        <v>0</v>
      </c>
    </row>
    <row r="24" spans="1:11" x14ac:dyDescent="0.3">
      <c r="A24" s="449" t="s">
        <v>1068</v>
      </c>
      <c r="B24" s="357" t="s">
        <v>721</v>
      </c>
      <c r="D24" s="99">
        <f>'R &amp; P Sub Schedule'!D25</f>
        <v>0</v>
      </c>
      <c r="E24" s="99">
        <f>'R &amp; P Sub Schedule'!E25</f>
        <v>0</v>
      </c>
    </row>
    <row r="25" spans="1:11" ht="16.2" thickBot="1" x14ac:dyDescent="0.35">
      <c r="A25" s="449"/>
      <c r="B25" s="117" t="s">
        <v>78</v>
      </c>
      <c r="D25" s="263">
        <f>SUM(D22:D24)</f>
        <v>0</v>
      </c>
      <c r="E25" s="273">
        <f>SUM(E22:E24)</f>
        <v>0</v>
      </c>
    </row>
    <row r="26" spans="1:11" ht="16.2" thickTop="1" x14ac:dyDescent="0.3">
      <c r="A26" s="449" t="s">
        <v>1069</v>
      </c>
      <c r="B26" s="121" t="s">
        <v>30</v>
      </c>
      <c r="C26" s="259" t="s">
        <v>1069</v>
      </c>
      <c r="D26" s="443"/>
      <c r="E26" s="495"/>
    </row>
    <row r="27" spans="1:11" ht="15.6" x14ac:dyDescent="0.3">
      <c r="A27" s="449" t="s">
        <v>1070</v>
      </c>
      <c r="B27" s="117"/>
      <c r="D27" s="292">
        <f>'R &amp; P Sub Schedule'!D28</f>
        <v>0</v>
      </c>
      <c r="E27" s="391">
        <f>'R &amp; P Sub Schedule'!E28</f>
        <v>0</v>
      </c>
    </row>
    <row r="28" spans="1:11" ht="15.6" x14ac:dyDescent="0.3">
      <c r="A28" s="449" t="s">
        <v>1071</v>
      </c>
      <c r="B28" s="117"/>
      <c r="D28" s="292">
        <f>'R &amp; P Sub Schedule'!D29</f>
        <v>0</v>
      </c>
      <c r="E28" s="391">
        <f>'R &amp; P Sub Schedule'!E29</f>
        <v>0</v>
      </c>
    </row>
    <row r="29" spans="1:11" x14ac:dyDescent="0.3">
      <c r="A29" s="449" t="s">
        <v>1072</v>
      </c>
      <c r="B29" s="357" t="s">
        <v>721</v>
      </c>
      <c r="D29" s="292">
        <f>'R &amp; P Sub Schedule'!D30</f>
        <v>0</v>
      </c>
      <c r="E29" s="391">
        <f>'R &amp; P Sub Schedule'!E30</f>
        <v>0</v>
      </c>
      <c r="G29" s="98"/>
      <c r="H29" s="134"/>
      <c r="I29" s="134"/>
      <c r="J29" s="203"/>
      <c r="K29" s="203"/>
    </row>
    <row r="30" spans="1:11" ht="15" thickBot="1" x14ac:dyDescent="0.35">
      <c r="A30" s="212"/>
      <c r="B30" s="123" t="s">
        <v>78</v>
      </c>
      <c r="D30" s="263">
        <f>SUM(D26:D29)</f>
        <v>0</v>
      </c>
      <c r="E30" s="273">
        <f>SUM(E26:E29)</f>
        <v>0</v>
      </c>
    </row>
    <row r="31" spans="1:11" ht="15.6" thickTop="1" thickBot="1" x14ac:dyDescent="0.35">
      <c r="A31" s="336"/>
      <c r="B31" s="323" t="s">
        <v>20</v>
      </c>
      <c r="C31" s="323"/>
      <c r="D31" s="333">
        <f>D15+D20+D30+D25</f>
        <v>0</v>
      </c>
      <c r="E31" s="334">
        <f>E15+E20+E30+E25</f>
        <v>0</v>
      </c>
    </row>
    <row r="32" spans="1:11" ht="15" thickTop="1" x14ac:dyDescent="0.3">
      <c r="A32" s="260" t="s">
        <v>670</v>
      </c>
      <c r="B32" s="383"/>
      <c r="D32" s="265"/>
      <c r="E32" s="275"/>
    </row>
    <row r="33" spans="1:5" x14ac:dyDescent="0.3">
      <c r="A33" s="449" t="s">
        <v>1074</v>
      </c>
      <c r="B33" s="210" t="s">
        <v>29</v>
      </c>
      <c r="C33" s="259" t="s">
        <v>1074</v>
      </c>
      <c r="D33" s="443"/>
      <c r="E33" s="495"/>
    </row>
    <row r="34" spans="1:5" ht="15.6" x14ac:dyDescent="0.3">
      <c r="A34" s="449" t="s">
        <v>1075</v>
      </c>
      <c r="B34" s="112"/>
      <c r="D34" s="99">
        <f>'R &amp; P Sub Schedule'!D35</f>
        <v>0</v>
      </c>
      <c r="E34" s="282">
        <f>'R &amp; P Sub Schedule'!E35</f>
        <v>0</v>
      </c>
    </row>
    <row r="35" spans="1:5" ht="15.6" x14ac:dyDescent="0.3">
      <c r="A35" s="449" t="s">
        <v>1076</v>
      </c>
      <c r="B35" s="112"/>
      <c r="D35" s="99">
        <f>'R &amp; P Sub Schedule'!D36</f>
        <v>0</v>
      </c>
      <c r="E35" s="282">
        <f>'R &amp; P Sub Schedule'!E36</f>
        <v>0</v>
      </c>
    </row>
    <row r="36" spans="1:5" x14ac:dyDescent="0.3">
      <c r="A36" s="449" t="s">
        <v>1077</v>
      </c>
      <c r="B36" s="357" t="s">
        <v>721</v>
      </c>
      <c r="D36" s="99">
        <f>'R &amp; P Sub Schedule'!D37</f>
        <v>0</v>
      </c>
      <c r="E36" s="282">
        <f>'R &amp; P Sub Schedule'!E37</f>
        <v>0</v>
      </c>
    </row>
    <row r="37" spans="1:5" ht="15" thickBot="1" x14ac:dyDescent="0.35">
      <c r="A37" s="336"/>
      <c r="B37" s="323" t="s">
        <v>20</v>
      </c>
      <c r="C37" s="323"/>
      <c r="D37" s="333">
        <f>SUM(D33:D36)</f>
        <v>0</v>
      </c>
      <c r="E37" s="334">
        <f>SUM(E33:E36)</f>
        <v>0</v>
      </c>
    </row>
    <row r="38" spans="1:5" ht="15" thickTop="1" x14ac:dyDescent="0.3">
      <c r="A38" s="260" t="s">
        <v>672</v>
      </c>
      <c r="B38" s="111"/>
      <c r="C38" s="259" t="s">
        <v>655</v>
      </c>
      <c r="D38" s="116"/>
      <c r="E38" s="272"/>
    </row>
    <row r="39" spans="1:5" x14ac:dyDescent="0.3">
      <c r="A39" s="449" t="s">
        <v>1078</v>
      </c>
      <c r="B39" s="210" t="s">
        <v>604</v>
      </c>
      <c r="C39" s="259" t="s">
        <v>1078</v>
      </c>
      <c r="D39" s="443"/>
      <c r="E39" s="495"/>
    </row>
    <row r="40" spans="1:5" ht="15.6" x14ac:dyDescent="0.3">
      <c r="A40" s="449" t="s">
        <v>1079</v>
      </c>
      <c r="B40" s="121" t="s">
        <v>786</v>
      </c>
      <c r="C40" s="259" t="s">
        <v>1079</v>
      </c>
      <c r="D40" s="443"/>
      <c r="E40" s="495"/>
    </row>
    <row r="41" spans="1:5" x14ac:dyDescent="0.3">
      <c r="A41" s="449" t="s">
        <v>1080</v>
      </c>
      <c r="B41" s="116" t="s">
        <v>22</v>
      </c>
      <c r="D41" s="99">
        <f>'R &amp; P Sub Schedule'!D42</f>
        <v>0</v>
      </c>
      <c r="E41" s="282">
        <f>'R &amp; P Sub Schedule'!E42</f>
        <v>0</v>
      </c>
    </row>
    <row r="42" spans="1:5" x14ac:dyDescent="0.3">
      <c r="A42" s="449" t="s">
        <v>1081</v>
      </c>
      <c r="B42" s="116" t="s">
        <v>23</v>
      </c>
      <c r="D42" s="99">
        <f>'R &amp; P Sub Schedule'!D43</f>
        <v>0</v>
      </c>
      <c r="E42" s="282">
        <f>'R &amp; P Sub Schedule'!E43</f>
        <v>0</v>
      </c>
    </row>
    <row r="43" spans="1:5" x14ac:dyDescent="0.3">
      <c r="A43" s="449" t="s">
        <v>1082</v>
      </c>
      <c r="B43" s="116" t="s">
        <v>24</v>
      </c>
      <c r="D43" s="99">
        <f>'R &amp; P Sub Schedule'!D44</f>
        <v>0</v>
      </c>
      <c r="E43" s="282">
        <f>'R &amp; P Sub Schedule'!E44</f>
        <v>0</v>
      </c>
    </row>
    <row r="44" spans="1:5" x14ac:dyDescent="0.3">
      <c r="A44" s="449" t="s">
        <v>1083</v>
      </c>
      <c r="B44" s="116" t="s">
        <v>25</v>
      </c>
      <c r="D44" s="99">
        <f>'R &amp; P Sub Schedule'!D45</f>
        <v>0</v>
      </c>
      <c r="E44" s="282">
        <f>'R &amp; P Sub Schedule'!E45</f>
        <v>0</v>
      </c>
    </row>
    <row r="45" spans="1:5" x14ac:dyDescent="0.3">
      <c r="A45" s="449" t="s">
        <v>1084</v>
      </c>
      <c r="B45" s="116" t="s">
        <v>26</v>
      </c>
      <c r="D45" s="99">
        <f>'R &amp; P Sub Schedule'!D46</f>
        <v>0</v>
      </c>
      <c r="E45" s="282">
        <f>'R &amp; P Sub Schedule'!E46</f>
        <v>0</v>
      </c>
    </row>
    <row r="46" spans="1:5" x14ac:dyDescent="0.3">
      <c r="A46" s="449" t="s">
        <v>1085</v>
      </c>
      <c r="B46" s="116" t="s">
        <v>471</v>
      </c>
      <c r="D46" s="99">
        <f>'R &amp; P Sub Schedule'!D47</f>
        <v>0</v>
      </c>
      <c r="E46" s="282">
        <f>'R &amp; P Sub Schedule'!E47</f>
        <v>0</v>
      </c>
    </row>
    <row r="47" spans="1:5" ht="15" thickBot="1" x14ac:dyDescent="0.35">
      <c r="A47" s="449"/>
      <c r="B47" s="123" t="s">
        <v>78</v>
      </c>
      <c r="D47" s="263">
        <f t="shared" ref="D47:E47" si="0">SUM(D41:D46)</f>
        <v>0</v>
      </c>
      <c r="E47" s="273">
        <f t="shared" si="0"/>
        <v>0</v>
      </c>
    </row>
    <row r="48" spans="1:5" ht="16.2" thickTop="1" x14ac:dyDescent="0.3">
      <c r="A48" s="449" t="s">
        <v>1086</v>
      </c>
      <c r="B48" s="121" t="s">
        <v>785</v>
      </c>
      <c r="C48" s="259" t="s">
        <v>1086</v>
      </c>
      <c r="D48" s="443"/>
      <c r="E48" s="495"/>
    </row>
    <row r="49" spans="1:11" x14ac:dyDescent="0.3">
      <c r="A49" s="449" t="s">
        <v>1087</v>
      </c>
      <c r="B49" s="111" t="s">
        <v>1276</v>
      </c>
      <c r="D49" s="99">
        <f>'R &amp; P Sub Schedule'!D50</f>
        <v>0</v>
      </c>
      <c r="E49" s="282">
        <f>'R &amp; P Sub Schedule'!E50</f>
        <v>0</v>
      </c>
    </row>
    <row r="50" spans="1:11" ht="15.6" x14ac:dyDescent="0.3">
      <c r="A50" s="449" t="s">
        <v>1088</v>
      </c>
      <c r="B50" s="115"/>
      <c r="D50" s="99">
        <f>'R &amp; P Sub Schedule'!D51</f>
        <v>0</v>
      </c>
      <c r="E50" s="282">
        <f>'R &amp; P Sub Schedule'!E51</f>
        <v>0</v>
      </c>
    </row>
    <row r="51" spans="1:11" x14ac:dyDescent="0.3">
      <c r="A51" s="449" t="s">
        <v>1089</v>
      </c>
      <c r="B51" s="357" t="s">
        <v>721</v>
      </c>
      <c r="D51" s="99">
        <f>'R &amp; P Sub Schedule'!D52</f>
        <v>0</v>
      </c>
      <c r="E51" s="282">
        <f>'R &amp; P Sub Schedule'!E52</f>
        <v>0</v>
      </c>
    </row>
    <row r="52" spans="1:11" ht="15" thickBot="1" x14ac:dyDescent="0.35">
      <c r="A52" s="212"/>
      <c r="B52" s="123" t="s">
        <v>78</v>
      </c>
      <c r="D52" s="263">
        <f>SUM(D49:D51)</f>
        <v>0</v>
      </c>
      <c r="E52" s="273">
        <f>SUM(E49:E51)</f>
        <v>0</v>
      </c>
    </row>
    <row r="53" spans="1:11" ht="15" thickTop="1" x14ac:dyDescent="0.3">
      <c r="A53" s="336"/>
      <c r="B53" s="323" t="s">
        <v>20</v>
      </c>
      <c r="C53" s="323"/>
      <c r="D53" s="344">
        <f>D52+D47</f>
        <v>0</v>
      </c>
      <c r="E53" s="344">
        <f>E52+E47</f>
        <v>0</v>
      </c>
      <c r="G53" s="201"/>
      <c r="H53" s="134"/>
      <c r="I53" s="134"/>
      <c r="J53" s="203"/>
      <c r="K53" s="203"/>
    </row>
    <row r="54" spans="1:11" x14ac:dyDescent="0.3">
      <c r="A54" s="287"/>
      <c r="E54" s="288"/>
    </row>
    <row r="55" spans="1:11" x14ac:dyDescent="0.3">
      <c r="A55" s="213" t="s">
        <v>43</v>
      </c>
      <c r="B55" s="197"/>
      <c r="C55" s="197"/>
      <c r="D55" s="197"/>
      <c r="E55" s="364"/>
    </row>
    <row r="56" spans="1:11" x14ac:dyDescent="0.3">
      <c r="A56" s="260" t="s">
        <v>678</v>
      </c>
      <c r="B56" s="99"/>
      <c r="C56" s="259" t="s">
        <v>662</v>
      </c>
      <c r="D56" s="267"/>
      <c r="E56" s="278"/>
    </row>
    <row r="57" spans="1:11" x14ac:dyDescent="0.3">
      <c r="A57" s="449" t="s">
        <v>1107</v>
      </c>
      <c r="B57" s="210" t="s">
        <v>607</v>
      </c>
      <c r="D57" s="443"/>
      <c r="E57" s="495"/>
    </row>
    <row r="58" spans="1:11" ht="15.6" x14ac:dyDescent="0.3">
      <c r="A58" s="449" t="s">
        <v>1108</v>
      </c>
      <c r="B58" s="121" t="s">
        <v>789</v>
      </c>
      <c r="C58" s="259" t="s">
        <v>1108</v>
      </c>
      <c r="D58" s="443"/>
      <c r="E58" s="495"/>
    </row>
    <row r="59" spans="1:11" x14ac:dyDescent="0.3">
      <c r="A59" s="449" t="s">
        <v>1109</v>
      </c>
      <c r="B59" s="111"/>
      <c r="D59" s="99">
        <f>'R &amp; P Sub Schedule'!D66</f>
        <v>0</v>
      </c>
      <c r="E59" s="282">
        <f>'R &amp; P Sub Schedule'!E66</f>
        <v>0</v>
      </c>
    </row>
    <row r="60" spans="1:11" x14ac:dyDescent="0.3">
      <c r="A60" s="449" t="s">
        <v>1110</v>
      </c>
      <c r="B60" s="111"/>
      <c r="D60" s="99">
        <f>'R &amp; P Sub Schedule'!D67</f>
        <v>0</v>
      </c>
      <c r="E60" s="282">
        <f>'R &amp; P Sub Schedule'!E67</f>
        <v>0</v>
      </c>
    </row>
    <row r="61" spans="1:11" x14ac:dyDescent="0.3">
      <c r="A61" s="449" t="s">
        <v>1111</v>
      </c>
      <c r="B61" s="99" t="s">
        <v>721</v>
      </c>
      <c r="D61" s="99">
        <f>'R &amp; P Sub Schedule'!D68</f>
        <v>0</v>
      </c>
      <c r="E61" s="282">
        <f>'R &amp; P Sub Schedule'!E68</f>
        <v>0</v>
      </c>
    </row>
    <row r="62" spans="1:11" ht="16.2" thickBot="1" x14ac:dyDescent="0.35">
      <c r="A62" s="449"/>
      <c r="B62" s="123" t="s">
        <v>78</v>
      </c>
      <c r="D62" s="268">
        <f>SUM(D59:D61)</f>
        <v>0</v>
      </c>
      <c r="E62" s="279">
        <f>SUM(E59:E61)</f>
        <v>0</v>
      </c>
      <c r="G62" s="201"/>
      <c r="H62" s="201"/>
      <c r="I62" s="96"/>
      <c r="J62" s="205"/>
      <c r="K62" s="205"/>
    </row>
    <row r="63" spans="1:11" ht="16.2" thickTop="1" x14ac:dyDescent="0.3">
      <c r="A63" s="449"/>
      <c r="B63" s="383"/>
      <c r="D63" s="271"/>
      <c r="E63" s="283"/>
      <c r="G63" s="201"/>
      <c r="H63" s="98"/>
      <c r="I63" s="96"/>
      <c r="J63" s="205"/>
      <c r="K63" s="205"/>
    </row>
    <row r="64" spans="1:11" ht="15.6" x14ac:dyDescent="0.3">
      <c r="A64" s="449" t="s">
        <v>1112</v>
      </c>
      <c r="B64" s="121" t="s">
        <v>787</v>
      </c>
      <c r="C64" s="259" t="s">
        <v>1112</v>
      </c>
      <c r="D64" s="443"/>
      <c r="E64" s="495"/>
      <c r="G64" s="201"/>
      <c r="H64" s="98"/>
      <c r="I64" s="96"/>
      <c r="J64" s="205"/>
      <c r="K64" s="205"/>
    </row>
    <row r="65" spans="1:11" ht="15.6" x14ac:dyDescent="0.3">
      <c r="A65" s="449" t="s">
        <v>1113</v>
      </c>
      <c r="B65" s="111" t="s">
        <v>812</v>
      </c>
      <c r="D65" s="99">
        <f>'R &amp; P Sub Schedule'!D71</f>
        <v>0</v>
      </c>
      <c r="E65" s="282">
        <f>'R &amp; P Sub Schedule'!E71</f>
        <v>0</v>
      </c>
      <c r="G65" s="201"/>
      <c r="H65" s="98"/>
      <c r="I65" s="96"/>
      <c r="J65" s="205"/>
      <c r="K65" s="205"/>
    </row>
    <row r="66" spans="1:11" ht="15.6" x14ac:dyDescent="0.3">
      <c r="A66" s="449" t="s">
        <v>1114</v>
      </c>
      <c r="B66" s="111" t="s">
        <v>813</v>
      </c>
      <c r="D66" s="99">
        <f>'R &amp; P Sub Schedule'!D72</f>
        <v>0</v>
      </c>
      <c r="E66" s="282">
        <f>'R &amp; P Sub Schedule'!E72</f>
        <v>0</v>
      </c>
      <c r="G66" s="201"/>
      <c r="H66" s="201"/>
      <c r="I66" s="96"/>
      <c r="J66" s="206"/>
      <c r="K66" s="206"/>
    </row>
    <row r="67" spans="1:11" ht="15.6" x14ac:dyDescent="0.3">
      <c r="A67" s="449" t="s">
        <v>1115</v>
      </c>
      <c r="B67" s="111" t="s">
        <v>814</v>
      </c>
      <c r="D67" s="99">
        <f>'R &amp; P Sub Schedule'!D73</f>
        <v>0</v>
      </c>
      <c r="E67" s="282">
        <f>'R &amp; P Sub Schedule'!E73</f>
        <v>0</v>
      </c>
      <c r="G67" s="201"/>
      <c r="H67" s="201"/>
      <c r="I67" s="96"/>
      <c r="J67" s="206"/>
      <c r="K67" s="206"/>
    </row>
    <row r="68" spans="1:11" ht="15.6" x14ac:dyDescent="0.3">
      <c r="A68" s="449" t="s">
        <v>1116</v>
      </c>
      <c r="B68" s="111" t="s">
        <v>815</v>
      </c>
      <c r="D68" s="99">
        <f>'R &amp; P Sub Schedule'!D74</f>
        <v>0</v>
      </c>
      <c r="E68" s="282">
        <f>'R &amp; P Sub Schedule'!E74</f>
        <v>0</v>
      </c>
      <c r="G68" s="201"/>
      <c r="H68" s="201"/>
      <c r="I68" s="96"/>
      <c r="J68" s="206"/>
      <c r="K68" s="206"/>
    </row>
    <row r="69" spans="1:11" x14ac:dyDescent="0.3">
      <c r="A69" s="449" t="s">
        <v>1117</v>
      </c>
      <c r="B69" s="111" t="s">
        <v>30</v>
      </c>
      <c r="D69" s="99">
        <f>'R &amp; P Sub Schedule'!D75</f>
        <v>0</v>
      </c>
      <c r="E69" s="282">
        <f>'R &amp; P Sub Schedule'!E75</f>
        <v>0</v>
      </c>
    </row>
    <row r="70" spans="1:11" ht="15" thickBot="1" x14ac:dyDescent="0.35">
      <c r="A70" s="449"/>
      <c r="B70" s="123" t="s">
        <v>78</v>
      </c>
      <c r="D70" s="268">
        <f>SUM(D65:D69)</f>
        <v>0</v>
      </c>
      <c r="E70" s="279">
        <f>SUM(E65:E69)</f>
        <v>0</v>
      </c>
    </row>
    <row r="71" spans="1:11" ht="15" thickTop="1" x14ac:dyDescent="0.3">
      <c r="A71" s="449"/>
      <c r="B71" s="383"/>
      <c r="D71" s="271"/>
      <c r="E71" s="283"/>
    </row>
    <row r="72" spans="1:11" ht="15.6" x14ac:dyDescent="0.3">
      <c r="A72" s="449" t="s">
        <v>1118</v>
      </c>
      <c r="B72" s="121" t="s">
        <v>790</v>
      </c>
      <c r="C72" s="259" t="s">
        <v>1118</v>
      </c>
      <c r="D72" s="443"/>
      <c r="E72" s="495"/>
    </row>
    <row r="73" spans="1:11" x14ac:dyDescent="0.3">
      <c r="A73" s="449" t="s">
        <v>1119</v>
      </c>
      <c r="B73" s="284"/>
      <c r="D73" s="99">
        <f>'R &amp; P Sub Schedule'!D78</f>
        <v>0</v>
      </c>
      <c r="E73" s="282">
        <f>'R &amp; P Sub Schedule'!E78</f>
        <v>0</v>
      </c>
    </row>
    <row r="74" spans="1:11" ht="15.6" x14ac:dyDescent="0.3">
      <c r="A74" s="449" t="s">
        <v>1120</v>
      </c>
      <c r="B74" s="115"/>
      <c r="D74" s="99">
        <f>'R &amp; P Sub Schedule'!D79</f>
        <v>0</v>
      </c>
      <c r="E74" s="282">
        <f>'R &amp; P Sub Schedule'!E79</f>
        <v>0</v>
      </c>
    </row>
    <row r="75" spans="1:11" ht="15.6" x14ac:dyDescent="0.3">
      <c r="A75" s="449" t="s">
        <v>1121</v>
      </c>
      <c r="B75" s="115"/>
      <c r="D75" s="99">
        <f>'R &amp; P Sub Schedule'!D80</f>
        <v>0</v>
      </c>
      <c r="E75" s="282">
        <f>'R &amp; P Sub Schedule'!E80</f>
        <v>0</v>
      </c>
    </row>
    <row r="76" spans="1:11" ht="15" thickBot="1" x14ac:dyDescent="0.35">
      <c r="A76" s="449"/>
      <c r="B76" s="123" t="s">
        <v>78</v>
      </c>
      <c r="D76" s="268">
        <f>SUM(D73:D75)</f>
        <v>0</v>
      </c>
      <c r="E76" s="279">
        <f>SUM(E73:E75)</f>
        <v>0</v>
      </c>
    </row>
    <row r="77" spans="1:11" ht="15.6" thickTop="1" thickBot="1" x14ac:dyDescent="0.35">
      <c r="A77" s="336"/>
      <c r="B77" s="323" t="s">
        <v>20</v>
      </c>
      <c r="C77" s="323"/>
      <c r="D77" s="325">
        <f>D76+D70+D62</f>
        <v>0</v>
      </c>
      <c r="E77" s="339">
        <f>E76+E70+E62</f>
        <v>0</v>
      </c>
    </row>
    <row r="78" spans="1:11" ht="15" thickTop="1" x14ac:dyDescent="0.3">
      <c r="A78" s="210"/>
      <c r="B78" s="383"/>
      <c r="D78" s="271"/>
      <c r="E78" s="283"/>
    </row>
    <row r="79" spans="1:11" x14ac:dyDescent="0.3">
      <c r="A79" s="260" t="s">
        <v>679</v>
      </c>
      <c r="B79" s="289"/>
      <c r="C79" s="259" t="s">
        <v>663</v>
      </c>
      <c r="D79" s="267"/>
      <c r="E79" s="278"/>
    </row>
    <row r="80" spans="1:11" x14ac:dyDescent="0.3">
      <c r="A80" s="449" t="s">
        <v>1122</v>
      </c>
      <c r="B80" s="215" t="s">
        <v>44</v>
      </c>
      <c r="C80" s="259" t="s">
        <v>1122</v>
      </c>
      <c r="D80" s="443"/>
      <c r="E80" s="495"/>
      <c r="J80" s="284"/>
      <c r="K80" s="284"/>
    </row>
    <row r="81" spans="1:5" ht="15.6" x14ac:dyDescent="0.3">
      <c r="A81" s="449" t="s">
        <v>1123</v>
      </c>
      <c r="B81" s="114" t="s">
        <v>791</v>
      </c>
      <c r="C81" s="259" t="s">
        <v>1123</v>
      </c>
      <c r="D81" s="443"/>
      <c r="E81" s="495"/>
    </row>
    <row r="82" spans="1:5" x14ac:dyDescent="0.3">
      <c r="A82" s="449" t="s">
        <v>1124</v>
      </c>
      <c r="B82" s="109">
        <v>1</v>
      </c>
      <c r="D82" s="99">
        <f>'R &amp; P Sub Schedule'!D86</f>
        <v>0</v>
      </c>
      <c r="E82" s="282">
        <f>'R &amp; P Sub Schedule'!E86</f>
        <v>0</v>
      </c>
    </row>
    <row r="83" spans="1:5" x14ac:dyDescent="0.3">
      <c r="A83" s="449" t="s">
        <v>1125</v>
      </c>
      <c r="B83" s="109">
        <v>2</v>
      </c>
      <c r="D83" s="99">
        <f>'R &amp; P Sub Schedule'!D87</f>
        <v>0</v>
      </c>
      <c r="E83" s="282">
        <f>'R &amp; P Sub Schedule'!E87</f>
        <v>0</v>
      </c>
    </row>
    <row r="84" spans="1:5" x14ac:dyDescent="0.3">
      <c r="A84" s="449" t="s">
        <v>1126</v>
      </c>
      <c r="B84" s="109">
        <v>3</v>
      </c>
      <c r="D84" s="99">
        <f>'R &amp; P Sub Schedule'!D88</f>
        <v>0</v>
      </c>
      <c r="E84" s="282">
        <f>'R &amp; P Sub Schedule'!E88</f>
        <v>0</v>
      </c>
    </row>
    <row r="85" spans="1:5" ht="15" thickBot="1" x14ac:dyDescent="0.35">
      <c r="A85" s="449"/>
      <c r="B85" s="123" t="s">
        <v>78</v>
      </c>
      <c r="D85" s="268">
        <f>SUM(D81:D84)</f>
        <v>0</v>
      </c>
      <c r="E85" s="279">
        <f>SUM(E81:E84)</f>
        <v>0</v>
      </c>
    </row>
    <row r="86" spans="1:5" ht="16.2" thickTop="1" x14ac:dyDescent="0.3">
      <c r="A86" s="449" t="s">
        <v>1127</v>
      </c>
      <c r="B86" s="114" t="s">
        <v>396</v>
      </c>
      <c r="C86" s="259" t="s">
        <v>1127</v>
      </c>
      <c r="D86" s="443"/>
      <c r="E86" s="495"/>
    </row>
    <row r="87" spans="1:5" ht="15.6" x14ac:dyDescent="0.3">
      <c r="A87" s="449" t="s">
        <v>1130</v>
      </c>
      <c r="B87" s="112">
        <v>1</v>
      </c>
      <c r="D87" s="99">
        <f>'R &amp; P Sub Schedule'!D91</f>
        <v>0</v>
      </c>
      <c r="E87" s="282">
        <f>'R &amp; P Sub Schedule'!E91</f>
        <v>0</v>
      </c>
    </row>
    <row r="88" spans="1:5" ht="15.6" x14ac:dyDescent="0.3">
      <c r="A88" s="449" t="s">
        <v>1131</v>
      </c>
      <c r="B88" s="112">
        <v>2</v>
      </c>
      <c r="D88" s="99">
        <f>'R &amp; P Sub Schedule'!D92</f>
        <v>0</v>
      </c>
      <c r="E88" s="282">
        <f>'R &amp; P Sub Schedule'!E92</f>
        <v>0</v>
      </c>
    </row>
    <row r="89" spans="1:5" ht="15.6" x14ac:dyDescent="0.3">
      <c r="A89" s="449" t="s">
        <v>1132</v>
      </c>
      <c r="B89" s="112">
        <v>3</v>
      </c>
      <c r="D89" s="99">
        <f>'R &amp; P Sub Schedule'!D93</f>
        <v>0</v>
      </c>
      <c r="E89" s="282">
        <f>'R &amp; P Sub Schedule'!E93</f>
        <v>0</v>
      </c>
    </row>
    <row r="90" spans="1:5" ht="15" thickBot="1" x14ac:dyDescent="0.35">
      <c r="A90" s="449"/>
      <c r="B90" s="123" t="s">
        <v>78</v>
      </c>
      <c r="D90" s="268">
        <f>SUM(D86:D89)</f>
        <v>0</v>
      </c>
      <c r="E90" s="279">
        <f>SUM(E86:E89)</f>
        <v>0</v>
      </c>
    </row>
    <row r="91" spans="1:5" ht="16.2" thickTop="1" x14ac:dyDescent="0.3">
      <c r="A91" s="449" t="s">
        <v>1128</v>
      </c>
      <c r="B91" s="114" t="s">
        <v>397</v>
      </c>
      <c r="C91" s="259" t="s">
        <v>1128</v>
      </c>
      <c r="D91" s="443"/>
      <c r="E91" s="495"/>
    </row>
    <row r="92" spans="1:5" ht="15.6" x14ac:dyDescent="0.3">
      <c r="A92" s="449" t="s">
        <v>1133</v>
      </c>
      <c r="B92" s="112">
        <v>1</v>
      </c>
      <c r="D92" s="99">
        <f>'R &amp; P Sub Schedule'!D96</f>
        <v>0</v>
      </c>
      <c r="E92" s="282">
        <f>'R &amp; P Sub Schedule'!E96</f>
        <v>0</v>
      </c>
    </row>
    <row r="93" spans="1:5" ht="15.6" x14ac:dyDescent="0.3">
      <c r="A93" s="449" t="s">
        <v>1134</v>
      </c>
      <c r="B93" s="112">
        <v>2</v>
      </c>
      <c r="D93" s="99">
        <f>'R &amp; P Sub Schedule'!D97</f>
        <v>0</v>
      </c>
      <c r="E93" s="282">
        <f>'R &amp; P Sub Schedule'!E97</f>
        <v>0</v>
      </c>
    </row>
    <row r="94" spans="1:5" ht="15.6" x14ac:dyDescent="0.3">
      <c r="A94" s="449" t="s">
        <v>1135</v>
      </c>
      <c r="B94" s="112">
        <v>3</v>
      </c>
      <c r="D94" s="99">
        <f>'R &amp; P Sub Schedule'!D98</f>
        <v>0</v>
      </c>
      <c r="E94" s="282">
        <f>'R &amp; P Sub Schedule'!E98</f>
        <v>0</v>
      </c>
    </row>
    <row r="95" spans="1:5" ht="15" thickBot="1" x14ac:dyDescent="0.35">
      <c r="A95" s="449"/>
      <c r="B95" s="123" t="s">
        <v>78</v>
      </c>
      <c r="D95" s="268">
        <f>SUM(D92:D94)</f>
        <v>0</v>
      </c>
      <c r="E95" s="279">
        <f>SUM(E92:E94)</f>
        <v>0</v>
      </c>
    </row>
    <row r="96" spans="1:5" ht="16.2" thickTop="1" x14ac:dyDescent="0.3">
      <c r="A96" s="449" t="s">
        <v>1129</v>
      </c>
      <c r="B96" s="114" t="s">
        <v>30</v>
      </c>
      <c r="C96" s="259" t="s">
        <v>1129</v>
      </c>
      <c r="D96" s="443"/>
      <c r="E96" s="495"/>
    </row>
    <row r="97" spans="1:5" ht="15.6" x14ac:dyDescent="0.3">
      <c r="A97" s="449" t="s">
        <v>1136</v>
      </c>
      <c r="B97" s="448">
        <v>1</v>
      </c>
      <c r="D97" s="99">
        <f>'R &amp; P Sub Schedule'!D101</f>
        <v>0</v>
      </c>
      <c r="E97" s="282">
        <f>'R &amp; P Sub Schedule'!E101</f>
        <v>0</v>
      </c>
    </row>
    <row r="98" spans="1:5" ht="15.6" x14ac:dyDescent="0.3">
      <c r="A98" s="449" t="s">
        <v>1137</v>
      </c>
      <c r="B98" s="448">
        <v>2</v>
      </c>
      <c r="D98" s="99">
        <f>'R &amp; P Sub Schedule'!D102</f>
        <v>0</v>
      </c>
      <c r="E98" s="282">
        <f>'R &amp; P Sub Schedule'!E102</f>
        <v>0</v>
      </c>
    </row>
    <row r="99" spans="1:5" ht="15.6" x14ac:dyDescent="0.3">
      <c r="A99" s="449" t="s">
        <v>1138</v>
      </c>
      <c r="B99" s="448">
        <v>3</v>
      </c>
      <c r="D99" s="99">
        <f>'R &amp; P Sub Schedule'!D103</f>
        <v>0</v>
      </c>
      <c r="E99" s="282">
        <f>'R &amp; P Sub Schedule'!E103</f>
        <v>0</v>
      </c>
    </row>
    <row r="100" spans="1:5" ht="15" thickBot="1" x14ac:dyDescent="0.35">
      <c r="A100" s="212"/>
      <c r="B100" s="123" t="s">
        <v>78</v>
      </c>
      <c r="D100" s="268">
        <f>SUM(D97:D99)</f>
        <v>0</v>
      </c>
      <c r="E100" s="279">
        <f>SUM(E97:E99)</f>
        <v>0</v>
      </c>
    </row>
    <row r="101" spans="1:5" ht="15.6" thickTop="1" thickBot="1" x14ac:dyDescent="0.35">
      <c r="A101" s="366"/>
      <c r="B101" s="345" t="s">
        <v>20</v>
      </c>
      <c r="C101" s="345"/>
      <c r="D101" s="325">
        <f>D95+D90+D85+D100</f>
        <v>0</v>
      </c>
      <c r="E101" s="339">
        <f>E95+E90+E85+E100</f>
        <v>0</v>
      </c>
    </row>
    <row r="102" spans="1:5" ht="15" thickTop="1" x14ac:dyDescent="0.3">
      <c r="A102" s="260" t="s">
        <v>788</v>
      </c>
      <c r="B102" s="291"/>
      <c r="D102" s="269"/>
      <c r="E102" s="280"/>
    </row>
    <row r="103" spans="1:5" x14ac:dyDescent="0.3">
      <c r="A103" s="449" t="s">
        <v>1139</v>
      </c>
      <c r="B103" s="210" t="s">
        <v>608</v>
      </c>
      <c r="C103" s="259" t="s">
        <v>1139</v>
      </c>
      <c r="D103" s="443"/>
      <c r="E103" s="495"/>
    </row>
    <row r="104" spans="1:5" x14ac:dyDescent="0.3">
      <c r="A104" s="449" t="s">
        <v>1140</v>
      </c>
      <c r="B104" s="99"/>
      <c r="D104" s="99">
        <f>'R &amp; P Sub Schedule'!D108</f>
        <v>0</v>
      </c>
      <c r="E104" s="282">
        <f>'R &amp; P Sub Schedule'!E108</f>
        <v>0</v>
      </c>
    </row>
    <row r="105" spans="1:5" x14ac:dyDescent="0.3">
      <c r="A105" s="449" t="s">
        <v>1141</v>
      </c>
      <c r="B105" s="99"/>
      <c r="D105" s="99">
        <f>'R &amp; P Sub Schedule'!D109</f>
        <v>0</v>
      </c>
      <c r="E105" s="282">
        <f>'R &amp; P Sub Schedule'!E109</f>
        <v>0</v>
      </c>
    </row>
    <row r="106" spans="1:5" x14ac:dyDescent="0.3">
      <c r="A106" s="449" t="s">
        <v>1142</v>
      </c>
      <c r="B106" s="99" t="s">
        <v>792</v>
      </c>
      <c r="D106" s="99"/>
      <c r="E106" s="282"/>
    </row>
    <row r="107" spans="1:5" x14ac:dyDescent="0.3">
      <c r="A107" s="449" t="s">
        <v>1143</v>
      </c>
      <c r="B107" s="109" t="s">
        <v>30</v>
      </c>
      <c r="D107" s="99">
        <f>'R &amp; P Sub Schedule'!D111</f>
        <v>0</v>
      </c>
      <c r="E107" s="282">
        <f>'R &amp; P Sub Schedule'!E111</f>
        <v>0</v>
      </c>
    </row>
    <row r="108" spans="1:5" ht="15" thickBot="1" x14ac:dyDescent="0.35">
      <c r="A108" s="369"/>
      <c r="B108" s="341" t="s">
        <v>20</v>
      </c>
      <c r="C108" s="341"/>
      <c r="D108" s="367">
        <f>SUM(D104:D107)</f>
        <v>0</v>
      </c>
      <c r="E108" s="368">
        <f>SUM(E104:E107)</f>
        <v>0</v>
      </c>
    </row>
    <row r="109" spans="1:5" x14ac:dyDescent="0.3">
      <c r="C109"/>
    </row>
    <row r="110" spans="1:5" x14ac:dyDescent="0.3">
      <c r="C110"/>
    </row>
    <row r="111" spans="1:5" x14ac:dyDescent="0.3">
      <c r="C111"/>
    </row>
    <row r="112" spans="1:5" x14ac:dyDescent="0.3">
      <c r="C112"/>
    </row>
    <row r="113" spans="3:3" x14ac:dyDescent="0.3">
      <c r="C113"/>
    </row>
    <row r="114" spans="3:3" x14ac:dyDescent="0.3">
      <c r="C114"/>
    </row>
    <row r="115" spans="3:3" x14ac:dyDescent="0.3">
      <c r="C115"/>
    </row>
    <row r="116" spans="3:3" x14ac:dyDescent="0.3">
      <c r="C116"/>
    </row>
    <row r="117" spans="3:3" x14ac:dyDescent="0.3">
      <c r="C117"/>
    </row>
    <row r="118" spans="3:3" x14ac:dyDescent="0.3">
      <c r="C118"/>
    </row>
    <row r="119" spans="3:3" x14ac:dyDescent="0.3">
      <c r="C119"/>
    </row>
    <row r="120" spans="3:3" x14ac:dyDescent="0.3">
      <c r="C120"/>
    </row>
    <row r="121" spans="3:3" x14ac:dyDescent="0.3">
      <c r="C121"/>
    </row>
    <row r="122" spans="3:3" x14ac:dyDescent="0.3">
      <c r="C122"/>
    </row>
    <row r="123" spans="3:3" x14ac:dyDescent="0.3">
      <c r="C123"/>
    </row>
    <row r="124" spans="3:3" x14ac:dyDescent="0.3">
      <c r="C124"/>
    </row>
    <row r="125" spans="3:3" x14ac:dyDescent="0.3">
      <c r="C125"/>
    </row>
    <row r="126" spans="3:3" x14ac:dyDescent="0.3">
      <c r="C126"/>
    </row>
    <row r="127" spans="3:3" x14ac:dyDescent="0.3">
      <c r="C127"/>
    </row>
    <row r="128" spans="3:3" x14ac:dyDescent="0.3">
      <c r="C128"/>
    </row>
    <row r="129" spans="3:3" x14ac:dyDescent="0.3">
      <c r="C129"/>
    </row>
    <row r="130" spans="3:3" x14ac:dyDescent="0.3">
      <c r="C130"/>
    </row>
    <row r="131" spans="3:3" x14ac:dyDescent="0.3">
      <c r="C131"/>
    </row>
    <row r="132" spans="3:3" x14ac:dyDescent="0.3">
      <c r="C132"/>
    </row>
    <row r="133" spans="3:3" x14ac:dyDescent="0.3">
      <c r="C133"/>
    </row>
    <row r="134" spans="3:3" x14ac:dyDescent="0.3">
      <c r="C134"/>
    </row>
    <row r="135" spans="3:3" x14ac:dyDescent="0.3">
      <c r="C135"/>
    </row>
    <row r="136" spans="3:3" x14ac:dyDescent="0.3">
      <c r="C136"/>
    </row>
    <row r="137" spans="3:3" x14ac:dyDescent="0.3">
      <c r="C137"/>
    </row>
    <row r="138" spans="3:3" x14ac:dyDescent="0.3">
      <c r="C138"/>
    </row>
    <row r="139" spans="3:3" x14ac:dyDescent="0.3">
      <c r="C139"/>
    </row>
    <row r="140" spans="3:3" x14ac:dyDescent="0.3">
      <c r="C140"/>
    </row>
    <row r="141" spans="3:3" x14ac:dyDescent="0.3">
      <c r="C141"/>
    </row>
    <row r="142" spans="3:3" x14ac:dyDescent="0.3">
      <c r="C142"/>
    </row>
    <row r="143" spans="3:3" x14ac:dyDescent="0.3">
      <c r="C143"/>
    </row>
    <row r="144" spans="3:3" x14ac:dyDescent="0.3">
      <c r="C144"/>
    </row>
    <row r="145" spans="3:3" x14ac:dyDescent="0.3">
      <c r="C145"/>
    </row>
    <row r="146" spans="3:3" x14ac:dyDescent="0.3">
      <c r="C146"/>
    </row>
    <row r="147" spans="3:3" x14ac:dyDescent="0.3">
      <c r="C147"/>
    </row>
    <row r="148" spans="3:3" x14ac:dyDescent="0.3">
      <c r="C148"/>
    </row>
    <row r="149" spans="3:3" x14ac:dyDescent="0.3">
      <c r="C149"/>
    </row>
    <row r="150" spans="3:3" x14ac:dyDescent="0.3">
      <c r="C150"/>
    </row>
    <row r="151" spans="3:3" x14ac:dyDescent="0.3">
      <c r="C151"/>
    </row>
    <row r="152" spans="3:3" x14ac:dyDescent="0.3">
      <c r="C152"/>
    </row>
    <row r="153" spans="3:3" x14ac:dyDescent="0.3">
      <c r="C153"/>
    </row>
    <row r="154" spans="3:3" x14ac:dyDescent="0.3">
      <c r="C154"/>
    </row>
    <row r="155" spans="3:3" x14ac:dyDescent="0.3">
      <c r="C155"/>
    </row>
    <row r="156" spans="3:3" x14ac:dyDescent="0.3">
      <c r="C156"/>
    </row>
    <row r="157" spans="3:3" x14ac:dyDescent="0.3">
      <c r="C157"/>
    </row>
    <row r="158" spans="3:3" x14ac:dyDescent="0.3">
      <c r="C158"/>
    </row>
    <row r="159" spans="3:3" x14ac:dyDescent="0.3">
      <c r="C159"/>
    </row>
    <row r="160" spans="3:3" x14ac:dyDescent="0.3">
      <c r="C160"/>
    </row>
    <row r="161" spans="3:3" x14ac:dyDescent="0.3">
      <c r="C161"/>
    </row>
    <row r="162" spans="3:3" x14ac:dyDescent="0.3">
      <c r="C162"/>
    </row>
    <row r="163" spans="3:3" x14ac:dyDescent="0.3">
      <c r="C163"/>
    </row>
    <row r="164" spans="3:3" x14ac:dyDescent="0.3">
      <c r="C164"/>
    </row>
    <row r="165" spans="3:3" x14ac:dyDescent="0.3">
      <c r="C165"/>
    </row>
    <row r="166" spans="3:3" x14ac:dyDescent="0.3">
      <c r="C166"/>
    </row>
    <row r="167" spans="3:3" x14ac:dyDescent="0.3">
      <c r="C167"/>
    </row>
    <row r="168" spans="3:3" x14ac:dyDescent="0.3">
      <c r="C168"/>
    </row>
    <row r="169" spans="3:3" x14ac:dyDescent="0.3">
      <c r="C169"/>
    </row>
    <row r="170" spans="3:3" x14ac:dyDescent="0.3">
      <c r="C170"/>
    </row>
    <row r="171" spans="3:3" x14ac:dyDescent="0.3">
      <c r="C171"/>
    </row>
    <row r="172" spans="3:3" x14ac:dyDescent="0.3">
      <c r="C172"/>
    </row>
    <row r="173" spans="3:3" x14ac:dyDescent="0.3">
      <c r="C173"/>
    </row>
    <row r="174" spans="3:3" x14ac:dyDescent="0.3">
      <c r="C174"/>
    </row>
    <row r="175" spans="3:3" x14ac:dyDescent="0.3">
      <c r="C175"/>
    </row>
    <row r="176" spans="3:3" x14ac:dyDescent="0.3">
      <c r="C176"/>
    </row>
    <row r="177" spans="3:3" x14ac:dyDescent="0.3">
      <c r="C177"/>
    </row>
    <row r="178" spans="3:3" x14ac:dyDescent="0.3">
      <c r="C178"/>
    </row>
    <row r="179" spans="3:3" x14ac:dyDescent="0.3">
      <c r="C179"/>
    </row>
    <row r="180" spans="3:3" x14ac:dyDescent="0.3">
      <c r="C180"/>
    </row>
    <row r="181" spans="3:3" x14ac:dyDescent="0.3">
      <c r="C181"/>
    </row>
    <row r="182" spans="3:3" x14ac:dyDescent="0.3">
      <c r="C182"/>
    </row>
    <row r="183" spans="3:3" x14ac:dyDescent="0.3">
      <c r="C183"/>
    </row>
    <row r="184" spans="3:3" x14ac:dyDescent="0.3">
      <c r="C184"/>
    </row>
    <row r="185" spans="3:3" x14ac:dyDescent="0.3">
      <c r="C185"/>
    </row>
    <row r="186" spans="3:3" x14ac:dyDescent="0.3">
      <c r="C186"/>
    </row>
    <row r="187" spans="3:3" x14ac:dyDescent="0.3">
      <c r="C187"/>
    </row>
    <row r="188" spans="3:3" x14ac:dyDescent="0.3">
      <c r="C188"/>
    </row>
    <row r="189" spans="3:3" x14ac:dyDescent="0.3">
      <c r="C189"/>
    </row>
    <row r="190" spans="3:3" x14ac:dyDescent="0.3">
      <c r="C190"/>
    </row>
    <row r="191" spans="3:3" x14ac:dyDescent="0.3">
      <c r="C191"/>
    </row>
    <row r="192" spans="3:3" x14ac:dyDescent="0.3">
      <c r="C192"/>
    </row>
    <row r="193" spans="3:3" x14ac:dyDescent="0.3">
      <c r="C193"/>
    </row>
    <row r="194" spans="3:3" x14ac:dyDescent="0.3">
      <c r="C194"/>
    </row>
    <row r="195" spans="3:3" x14ac:dyDescent="0.3">
      <c r="C195"/>
    </row>
    <row r="196" spans="3:3" x14ac:dyDescent="0.3">
      <c r="C196"/>
    </row>
    <row r="197" spans="3:3" x14ac:dyDescent="0.3">
      <c r="C197"/>
    </row>
    <row r="198" spans="3:3" x14ac:dyDescent="0.3">
      <c r="C198"/>
    </row>
    <row r="199" spans="3:3" x14ac:dyDescent="0.3">
      <c r="C199"/>
    </row>
    <row r="200" spans="3:3" x14ac:dyDescent="0.3">
      <c r="C200"/>
    </row>
    <row r="201" spans="3:3" x14ac:dyDescent="0.3">
      <c r="C201"/>
    </row>
    <row r="202" spans="3:3" x14ac:dyDescent="0.3">
      <c r="C202"/>
    </row>
    <row r="203" spans="3:3" x14ac:dyDescent="0.3">
      <c r="C203"/>
    </row>
    <row r="204" spans="3:3" x14ac:dyDescent="0.3">
      <c r="C204"/>
    </row>
    <row r="205" spans="3:3" x14ac:dyDescent="0.3">
      <c r="C205"/>
    </row>
    <row r="206" spans="3:3" x14ac:dyDescent="0.3">
      <c r="C206"/>
    </row>
    <row r="207" spans="3:3" x14ac:dyDescent="0.3">
      <c r="C207"/>
    </row>
    <row r="208" spans="3:3" x14ac:dyDescent="0.3">
      <c r="C208"/>
    </row>
    <row r="209" spans="3:3" x14ac:dyDescent="0.3">
      <c r="C209"/>
    </row>
    <row r="210" spans="3:3" x14ac:dyDescent="0.3">
      <c r="C210"/>
    </row>
    <row r="211" spans="3:3" x14ac:dyDescent="0.3">
      <c r="C211"/>
    </row>
    <row r="212" spans="3:3" x14ac:dyDescent="0.3">
      <c r="C212"/>
    </row>
    <row r="213" spans="3:3" x14ac:dyDescent="0.3">
      <c r="C213"/>
    </row>
    <row r="214" spans="3:3" x14ac:dyDescent="0.3">
      <c r="C214"/>
    </row>
    <row r="215" spans="3:3" x14ac:dyDescent="0.3">
      <c r="C215"/>
    </row>
    <row r="216" spans="3:3" x14ac:dyDescent="0.3">
      <c r="C216"/>
    </row>
    <row r="217" spans="3:3" x14ac:dyDescent="0.3">
      <c r="C217"/>
    </row>
    <row r="218" spans="3:3" x14ac:dyDescent="0.3">
      <c r="C218"/>
    </row>
    <row r="219" spans="3:3" x14ac:dyDescent="0.3">
      <c r="C219"/>
    </row>
    <row r="220" spans="3:3" x14ac:dyDescent="0.3">
      <c r="C220"/>
    </row>
    <row r="221" spans="3:3" x14ac:dyDescent="0.3">
      <c r="C221"/>
    </row>
    <row r="222" spans="3:3" x14ac:dyDescent="0.3">
      <c r="C222"/>
    </row>
    <row r="223" spans="3:3" x14ac:dyDescent="0.3">
      <c r="C223"/>
    </row>
    <row r="224" spans="3:3" x14ac:dyDescent="0.3">
      <c r="C224"/>
    </row>
    <row r="225" spans="3:3" x14ac:dyDescent="0.3">
      <c r="C225"/>
    </row>
    <row r="226" spans="3:3" x14ac:dyDescent="0.3">
      <c r="C226"/>
    </row>
    <row r="227" spans="3:3" x14ac:dyDescent="0.3">
      <c r="C227"/>
    </row>
    <row r="228" spans="3:3" x14ac:dyDescent="0.3">
      <c r="C228"/>
    </row>
    <row r="229" spans="3:3" x14ac:dyDescent="0.3">
      <c r="C229"/>
    </row>
    <row r="230" spans="3:3" x14ac:dyDescent="0.3">
      <c r="C230"/>
    </row>
    <row r="231" spans="3:3" x14ac:dyDescent="0.3">
      <c r="C231"/>
    </row>
    <row r="232" spans="3:3" x14ac:dyDescent="0.3">
      <c r="C232"/>
    </row>
    <row r="233" spans="3:3" x14ac:dyDescent="0.3">
      <c r="C233"/>
    </row>
    <row r="234" spans="3:3" x14ac:dyDescent="0.3">
      <c r="C234"/>
    </row>
    <row r="235" spans="3:3" x14ac:dyDescent="0.3">
      <c r="C235"/>
    </row>
    <row r="236" spans="3:3" x14ac:dyDescent="0.3">
      <c r="C236"/>
    </row>
    <row r="237" spans="3:3" x14ac:dyDescent="0.3">
      <c r="C237"/>
    </row>
    <row r="238" spans="3:3" x14ac:dyDescent="0.3">
      <c r="C238"/>
    </row>
    <row r="239" spans="3:3" x14ac:dyDescent="0.3">
      <c r="C239"/>
    </row>
    <row r="240" spans="3:3" x14ac:dyDescent="0.3">
      <c r="C240"/>
    </row>
    <row r="241" spans="3:3" x14ac:dyDescent="0.3">
      <c r="C241"/>
    </row>
    <row r="242" spans="3:3" x14ac:dyDescent="0.3">
      <c r="C242"/>
    </row>
    <row r="243" spans="3:3" x14ac:dyDescent="0.3">
      <c r="C243"/>
    </row>
    <row r="244" spans="3:3" x14ac:dyDescent="0.3">
      <c r="C244"/>
    </row>
    <row r="245" spans="3:3" x14ac:dyDescent="0.3">
      <c r="C245"/>
    </row>
    <row r="246" spans="3:3" x14ac:dyDescent="0.3">
      <c r="C246"/>
    </row>
    <row r="247" spans="3:3" x14ac:dyDescent="0.3">
      <c r="C247"/>
    </row>
    <row r="248" spans="3:3" x14ac:dyDescent="0.3">
      <c r="C248"/>
    </row>
    <row r="249" spans="3:3" x14ac:dyDescent="0.3">
      <c r="C249"/>
    </row>
    <row r="250" spans="3:3" x14ac:dyDescent="0.3">
      <c r="C250"/>
    </row>
    <row r="251" spans="3:3" x14ac:dyDescent="0.3">
      <c r="C251"/>
    </row>
    <row r="252" spans="3:3" x14ac:dyDescent="0.3">
      <c r="C252"/>
    </row>
    <row r="253" spans="3:3" x14ac:dyDescent="0.3">
      <c r="C253"/>
    </row>
    <row r="254" spans="3:3" x14ac:dyDescent="0.3">
      <c r="C254"/>
    </row>
    <row r="255" spans="3:3" x14ac:dyDescent="0.3">
      <c r="C255"/>
    </row>
    <row r="256" spans="3:3" x14ac:dyDescent="0.3">
      <c r="C256"/>
    </row>
    <row r="257" spans="3:3" x14ac:dyDescent="0.3">
      <c r="C257"/>
    </row>
    <row r="258" spans="3:3" x14ac:dyDescent="0.3">
      <c r="C258"/>
    </row>
    <row r="259" spans="3:3" x14ac:dyDescent="0.3">
      <c r="C259"/>
    </row>
    <row r="260" spans="3:3" x14ac:dyDescent="0.3">
      <c r="C260"/>
    </row>
    <row r="261" spans="3:3" x14ac:dyDescent="0.3">
      <c r="C261"/>
    </row>
    <row r="262" spans="3:3" x14ac:dyDescent="0.3">
      <c r="C262"/>
    </row>
    <row r="263" spans="3:3" x14ac:dyDescent="0.3">
      <c r="C263"/>
    </row>
    <row r="264" spans="3:3" x14ac:dyDescent="0.3">
      <c r="C264"/>
    </row>
    <row r="265" spans="3:3" x14ac:dyDescent="0.3">
      <c r="C265"/>
    </row>
    <row r="266" spans="3:3" x14ac:dyDescent="0.3">
      <c r="C266"/>
    </row>
    <row r="267" spans="3:3" x14ac:dyDescent="0.3">
      <c r="C267"/>
    </row>
    <row r="268" spans="3:3" x14ac:dyDescent="0.3">
      <c r="C268"/>
    </row>
    <row r="269" spans="3:3" x14ac:dyDescent="0.3">
      <c r="C269"/>
    </row>
    <row r="270" spans="3:3" x14ac:dyDescent="0.3">
      <c r="C270"/>
    </row>
    <row r="271" spans="3:3" x14ac:dyDescent="0.3">
      <c r="C271"/>
    </row>
    <row r="272" spans="3:3" x14ac:dyDescent="0.3">
      <c r="C272"/>
    </row>
    <row r="273" spans="3:3" x14ac:dyDescent="0.3">
      <c r="C273"/>
    </row>
    <row r="274" spans="3:3" x14ac:dyDescent="0.3">
      <c r="C274"/>
    </row>
    <row r="275" spans="3:3" x14ac:dyDescent="0.3">
      <c r="C275"/>
    </row>
    <row r="276" spans="3:3" x14ac:dyDescent="0.3">
      <c r="C276"/>
    </row>
    <row r="277" spans="3:3" x14ac:dyDescent="0.3">
      <c r="C277"/>
    </row>
    <row r="278" spans="3:3" x14ac:dyDescent="0.3">
      <c r="C278"/>
    </row>
    <row r="279" spans="3:3" x14ac:dyDescent="0.3">
      <c r="C279"/>
    </row>
    <row r="280" spans="3:3" x14ac:dyDescent="0.3">
      <c r="C280"/>
    </row>
    <row r="281" spans="3:3" x14ac:dyDescent="0.3">
      <c r="C281"/>
    </row>
    <row r="282" spans="3:3" x14ac:dyDescent="0.3">
      <c r="C282"/>
    </row>
    <row r="283" spans="3:3" x14ac:dyDescent="0.3">
      <c r="C283"/>
    </row>
    <row r="284" spans="3:3" x14ac:dyDescent="0.3">
      <c r="C284"/>
    </row>
    <row r="285" spans="3:3" x14ac:dyDescent="0.3">
      <c r="C285"/>
    </row>
    <row r="286" spans="3:3" x14ac:dyDescent="0.3">
      <c r="C286"/>
    </row>
    <row r="287" spans="3:3" x14ac:dyDescent="0.3">
      <c r="C287"/>
    </row>
    <row r="288" spans="3:3" x14ac:dyDescent="0.3">
      <c r="C288"/>
    </row>
    <row r="289" spans="3:3" x14ac:dyDescent="0.3">
      <c r="C289"/>
    </row>
    <row r="290" spans="3:3" x14ac:dyDescent="0.3">
      <c r="C290"/>
    </row>
    <row r="291" spans="3:3" x14ac:dyDescent="0.3">
      <c r="C291"/>
    </row>
    <row r="292" spans="3:3" x14ac:dyDescent="0.3">
      <c r="C292"/>
    </row>
    <row r="293" spans="3:3" x14ac:dyDescent="0.3">
      <c r="C293"/>
    </row>
    <row r="294" spans="3:3" x14ac:dyDescent="0.3">
      <c r="C294"/>
    </row>
    <row r="295" spans="3:3" x14ac:dyDescent="0.3">
      <c r="C295"/>
    </row>
    <row r="296" spans="3:3" x14ac:dyDescent="0.3">
      <c r="C296"/>
    </row>
    <row r="297" spans="3:3" x14ac:dyDescent="0.3">
      <c r="C297"/>
    </row>
    <row r="298" spans="3:3" x14ac:dyDescent="0.3">
      <c r="C298"/>
    </row>
    <row r="299" spans="3:3" x14ac:dyDescent="0.3">
      <c r="C299"/>
    </row>
    <row r="300" spans="3:3" x14ac:dyDescent="0.3">
      <c r="C300"/>
    </row>
    <row r="301" spans="3:3" x14ac:dyDescent="0.3">
      <c r="C301"/>
    </row>
    <row r="302" spans="3:3" x14ac:dyDescent="0.3">
      <c r="C302"/>
    </row>
    <row r="303" spans="3:3" x14ac:dyDescent="0.3">
      <c r="C303"/>
    </row>
    <row r="304" spans="3:3" x14ac:dyDescent="0.3">
      <c r="C304"/>
    </row>
    <row r="305" spans="3:3" x14ac:dyDescent="0.3">
      <c r="C305"/>
    </row>
    <row r="306" spans="3:3" x14ac:dyDescent="0.3">
      <c r="C306"/>
    </row>
    <row r="307" spans="3:3" x14ac:dyDescent="0.3">
      <c r="C307"/>
    </row>
    <row r="308" spans="3:3" x14ac:dyDescent="0.3">
      <c r="C308"/>
    </row>
    <row r="309" spans="3:3" x14ac:dyDescent="0.3">
      <c r="C309"/>
    </row>
    <row r="310" spans="3:3" x14ac:dyDescent="0.3">
      <c r="C310"/>
    </row>
    <row r="311" spans="3:3" x14ac:dyDescent="0.3">
      <c r="C311"/>
    </row>
    <row r="312" spans="3:3" x14ac:dyDescent="0.3">
      <c r="C312"/>
    </row>
    <row r="313" spans="3:3" x14ac:dyDescent="0.3">
      <c r="C313"/>
    </row>
    <row r="314" spans="3:3" x14ac:dyDescent="0.3">
      <c r="C314"/>
    </row>
    <row r="315" spans="3:3" x14ac:dyDescent="0.3">
      <c r="C315"/>
    </row>
    <row r="316" spans="3:3" x14ac:dyDescent="0.3">
      <c r="C316"/>
    </row>
    <row r="317" spans="3:3" x14ac:dyDescent="0.3">
      <c r="C317"/>
    </row>
    <row r="318" spans="3:3" x14ac:dyDescent="0.3">
      <c r="C318"/>
    </row>
    <row r="319" spans="3:3" x14ac:dyDescent="0.3">
      <c r="C319"/>
    </row>
    <row r="320" spans="3:3" x14ac:dyDescent="0.3">
      <c r="C320"/>
    </row>
    <row r="321" spans="3:3" x14ac:dyDescent="0.3">
      <c r="C321"/>
    </row>
    <row r="322" spans="3:3" x14ac:dyDescent="0.3">
      <c r="C322"/>
    </row>
    <row r="323" spans="3:3" x14ac:dyDescent="0.3">
      <c r="C323"/>
    </row>
    <row r="324" spans="3:3" x14ac:dyDescent="0.3">
      <c r="C324"/>
    </row>
    <row r="325" spans="3:3" x14ac:dyDescent="0.3">
      <c r="C325"/>
    </row>
    <row r="326" spans="3:3" x14ac:dyDescent="0.3">
      <c r="C326"/>
    </row>
    <row r="327" spans="3:3" x14ac:dyDescent="0.3">
      <c r="C327"/>
    </row>
    <row r="328" spans="3:3" x14ac:dyDescent="0.3">
      <c r="C328"/>
    </row>
    <row r="329" spans="3:3" x14ac:dyDescent="0.3">
      <c r="C329"/>
    </row>
    <row r="330" spans="3:3" x14ac:dyDescent="0.3">
      <c r="C330"/>
    </row>
    <row r="331" spans="3:3" x14ac:dyDescent="0.3">
      <c r="C331"/>
    </row>
    <row r="332" spans="3:3" x14ac:dyDescent="0.3">
      <c r="C332"/>
    </row>
    <row r="333" spans="3:3" x14ac:dyDescent="0.3">
      <c r="C333"/>
    </row>
    <row r="334" spans="3:3" x14ac:dyDescent="0.3">
      <c r="C334"/>
    </row>
    <row r="335" spans="3:3" x14ac:dyDescent="0.3">
      <c r="C335"/>
    </row>
    <row r="336" spans="3:3" x14ac:dyDescent="0.3">
      <c r="C336"/>
    </row>
    <row r="337" spans="3:3" x14ac:dyDescent="0.3">
      <c r="C337"/>
    </row>
    <row r="338" spans="3:3" x14ac:dyDescent="0.3">
      <c r="C338"/>
    </row>
    <row r="339" spans="3:3" x14ac:dyDescent="0.3">
      <c r="C339"/>
    </row>
    <row r="340" spans="3:3" x14ac:dyDescent="0.3">
      <c r="C340"/>
    </row>
    <row r="341" spans="3:3" x14ac:dyDescent="0.3">
      <c r="C341"/>
    </row>
    <row r="342" spans="3:3" x14ac:dyDescent="0.3">
      <c r="C342"/>
    </row>
    <row r="343" spans="3:3" x14ac:dyDescent="0.3">
      <c r="C343"/>
    </row>
    <row r="344" spans="3:3" x14ac:dyDescent="0.3">
      <c r="C344"/>
    </row>
    <row r="345" spans="3:3" x14ac:dyDescent="0.3">
      <c r="C345"/>
    </row>
    <row r="346" spans="3:3" x14ac:dyDescent="0.3">
      <c r="C346"/>
    </row>
    <row r="347" spans="3:3" x14ac:dyDescent="0.3">
      <c r="C347"/>
    </row>
    <row r="348" spans="3:3" x14ac:dyDescent="0.3">
      <c r="C348"/>
    </row>
    <row r="349" spans="3:3" x14ac:dyDescent="0.3">
      <c r="C349"/>
    </row>
    <row r="350" spans="3:3" x14ac:dyDescent="0.3">
      <c r="C350"/>
    </row>
    <row r="351" spans="3:3" x14ac:dyDescent="0.3">
      <c r="C351"/>
    </row>
    <row r="352" spans="3:3" x14ac:dyDescent="0.3">
      <c r="C352"/>
    </row>
    <row r="353" spans="3:3" x14ac:dyDescent="0.3">
      <c r="C353"/>
    </row>
    <row r="354" spans="3:3" x14ac:dyDescent="0.3">
      <c r="C354"/>
    </row>
    <row r="355" spans="3:3" x14ac:dyDescent="0.3">
      <c r="C355"/>
    </row>
    <row r="356" spans="3:3" x14ac:dyDescent="0.3">
      <c r="C356"/>
    </row>
    <row r="357" spans="3:3" x14ac:dyDescent="0.3">
      <c r="C357"/>
    </row>
    <row r="358" spans="3:3" x14ac:dyDescent="0.3">
      <c r="C358"/>
    </row>
    <row r="359" spans="3:3" x14ac:dyDescent="0.3">
      <c r="C359"/>
    </row>
    <row r="360" spans="3:3" x14ac:dyDescent="0.3">
      <c r="C360"/>
    </row>
    <row r="361" spans="3:3" x14ac:dyDescent="0.3">
      <c r="C361"/>
    </row>
    <row r="362" spans="3:3" x14ac:dyDescent="0.3">
      <c r="C362"/>
    </row>
    <row r="363" spans="3:3" x14ac:dyDescent="0.3">
      <c r="C363"/>
    </row>
    <row r="364" spans="3:3" x14ac:dyDescent="0.3">
      <c r="C364"/>
    </row>
    <row r="365" spans="3:3" x14ac:dyDescent="0.3">
      <c r="C365"/>
    </row>
    <row r="366" spans="3:3" x14ac:dyDescent="0.3">
      <c r="C366"/>
    </row>
    <row r="367" spans="3:3" x14ac:dyDescent="0.3">
      <c r="C367"/>
    </row>
    <row r="368" spans="3:3" x14ac:dyDescent="0.3">
      <c r="C368"/>
    </row>
    <row r="369" spans="3:3" x14ac:dyDescent="0.3">
      <c r="C369"/>
    </row>
    <row r="370" spans="3:3" x14ac:dyDescent="0.3">
      <c r="C370"/>
    </row>
    <row r="371" spans="3:3" x14ac:dyDescent="0.3">
      <c r="C371"/>
    </row>
    <row r="372" spans="3:3" x14ac:dyDescent="0.3">
      <c r="C372"/>
    </row>
    <row r="373" spans="3:3" x14ac:dyDescent="0.3">
      <c r="C373"/>
    </row>
    <row r="374" spans="3:3" x14ac:dyDescent="0.3">
      <c r="C374"/>
    </row>
    <row r="375" spans="3:3" x14ac:dyDescent="0.3">
      <c r="C375"/>
    </row>
    <row r="376" spans="3:3" x14ac:dyDescent="0.3">
      <c r="C376"/>
    </row>
    <row r="377" spans="3:3" x14ac:dyDescent="0.3">
      <c r="C377"/>
    </row>
    <row r="378" spans="3:3" x14ac:dyDescent="0.3">
      <c r="C378"/>
    </row>
    <row r="379" spans="3:3" x14ac:dyDescent="0.3">
      <c r="C379"/>
    </row>
    <row r="380" spans="3:3" x14ac:dyDescent="0.3">
      <c r="C380"/>
    </row>
    <row r="381" spans="3:3" x14ac:dyDescent="0.3">
      <c r="C381"/>
    </row>
    <row r="382" spans="3:3" x14ac:dyDescent="0.3">
      <c r="C382"/>
    </row>
    <row r="383" spans="3:3" x14ac:dyDescent="0.3">
      <c r="C383"/>
    </row>
    <row r="384" spans="3:3" x14ac:dyDescent="0.3">
      <c r="C384"/>
    </row>
    <row r="385" spans="3:3" x14ac:dyDescent="0.3">
      <c r="C385"/>
    </row>
    <row r="386" spans="3:3" x14ac:dyDescent="0.3">
      <c r="C386"/>
    </row>
    <row r="387" spans="3:3" x14ac:dyDescent="0.3">
      <c r="C387"/>
    </row>
    <row r="388" spans="3:3" x14ac:dyDescent="0.3">
      <c r="C388"/>
    </row>
    <row r="389" spans="3:3" x14ac:dyDescent="0.3">
      <c r="C389"/>
    </row>
    <row r="390" spans="3:3" x14ac:dyDescent="0.3">
      <c r="C390"/>
    </row>
    <row r="391" spans="3:3" x14ac:dyDescent="0.3">
      <c r="C391"/>
    </row>
    <row r="392" spans="3:3" x14ac:dyDescent="0.3">
      <c r="C392"/>
    </row>
    <row r="393" spans="3:3" x14ac:dyDescent="0.3">
      <c r="C393"/>
    </row>
    <row r="394" spans="3:3" x14ac:dyDescent="0.3">
      <c r="C394"/>
    </row>
    <row r="395" spans="3:3" x14ac:dyDescent="0.3">
      <c r="C395"/>
    </row>
    <row r="396" spans="3:3" x14ac:dyDescent="0.3">
      <c r="C396"/>
    </row>
    <row r="397" spans="3:3" x14ac:dyDescent="0.3">
      <c r="C397"/>
    </row>
    <row r="398" spans="3:3" x14ac:dyDescent="0.3">
      <c r="C398"/>
    </row>
    <row r="399" spans="3:3" x14ac:dyDescent="0.3">
      <c r="C399"/>
    </row>
    <row r="400" spans="3:3" x14ac:dyDescent="0.3">
      <c r="C400"/>
    </row>
    <row r="401" spans="3:3" x14ac:dyDescent="0.3">
      <c r="C401"/>
    </row>
    <row r="402" spans="3:3" x14ac:dyDescent="0.3">
      <c r="C402"/>
    </row>
    <row r="403" spans="3:3" x14ac:dyDescent="0.3">
      <c r="C403"/>
    </row>
    <row r="404" spans="3:3" x14ac:dyDescent="0.3">
      <c r="C404"/>
    </row>
    <row r="405" spans="3:3" x14ac:dyDescent="0.3">
      <c r="C405"/>
    </row>
    <row r="406" spans="3:3" x14ac:dyDescent="0.3">
      <c r="C406"/>
    </row>
    <row r="407" spans="3:3" x14ac:dyDescent="0.3">
      <c r="C407"/>
    </row>
    <row r="408" spans="3:3" x14ac:dyDescent="0.3">
      <c r="C408"/>
    </row>
    <row r="409" spans="3:3" x14ac:dyDescent="0.3">
      <c r="C409"/>
    </row>
    <row r="410" spans="3:3" x14ac:dyDescent="0.3">
      <c r="C410"/>
    </row>
    <row r="411" spans="3:3" x14ac:dyDescent="0.3">
      <c r="C411"/>
    </row>
    <row r="412" spans="3:3" x14ac:dyDescent="0.3">
      <c r="C412"/>
    </row>
    <row r="413" spans="3:3" x14ac:dyDescent="0.3">
      <c r="C413"/>
    </row>
    <row r="414" spans="3:3" x14ac:dyDescent="0.3">
      <c r="C414"/>
    </row>
    <row r="415" spans="3:3" x14ac:dyDescent="0.3">
      <c r="C415"/>
    </row>
    <row r="416" spans="3:3" x14ac:dyDescent="0.3">
      <c r="C416"/>
    </row>
    <row r="417" spans="3:3" x14ac:dyDescent="0.3">
      <c r="C417"/>
    </row>
    <row r="418" spans="3:3" x14ac:dyDescent="0.3">
      <c r="C418"/>
    </row>
    <row r="419" spans="3:3" x14ac:dyDescent="0.3">
      <c r="C419"/>
    </row>
    <row r="420" spans="3:3" x14ac:dyDescent="0.3">
      <c r="C420"/>
    </row>
    <row r="421" spans="3:3" x14ac:dyDescent="0.3">
      <c r="C421"/>
    </row>
    <row r="422" spans="3:3" x14ac:dyDescent="0.3">
      <c r="C422"/>
    </row>
    <row r="423" spans="3:3" x14ac:dyDescent="0.3">
      <c r="C423"/>
    </row>
    <row r="424" spans="3:3" x14ac:dyDescent="0.3">
      <c r="C424"/>
    </row>
    <row r="425" spans="3:3" x14ac:dyDescent="0.3">
      <c r="C425"/>
    </row>
    <row r="426" spans="3:3" x14ac:dyDescent="0.3">
      <c r="C426"/>
    </row>
    <row r="427" spans="3:3" x14ac:dyDescent="0.3">
      <c r="C427"/>
    </row>
    <row r="428" spans="3:3" x14ac:dyDescent="0.3">
      <c r="C428"/>
    </row>
    <row r="429" spans="3:3" x14ac:dyDescent="0.3">
      <c r="C429"/>
    </row>
    <row r="430" spans="3:3" x14ac:dyDescent="0.3">
      <c r="C430"/>
    </row>
    <row r="431" spans="3:3" x14ac:dyDescent="0.3">
      <c r="C431"/>
    </row>
    <row r="432" spans="3:3" x14ac:dyDescent="0.3">
      <c r="C432"/>
    </row>
    <row r="433" spans="3:3" x14ac:dyDescent="0.3">
      <c r="C433"/>
    </row>
    <row r="434" spans="3:3" x14ac:dyDescent="0.3">
      <c r="C434"/>
    </row>
    <row r="435" spans="3:3" x14ac:dyDescent="0.3">
      <c r="C435"/>
    </row>
    <row r="436" spans="3:3" x14ac:dyDescent="0.3">
      <c r="C436"/>
    </row>
    <row r="437" spans="3:3" x14ac:dyDescent="0.3">
      <c r="C437"/>
    </row>
    <row r="438" spans="3:3" x14ac:dyDescent="0.3">
      <c r="C438"/>
    </row>
    <row r="439" spans="3:3" x14ac:dyDescent="0.3">
      <c r="C439"/>
    </row>
    <row r="440" spans="3:3" x14ac:dyDescent="0.3">
      <c r="C440"/>
    </row>
    <row r="441" spans="3:3" x14ac:dyDescent="0.3">
      <c r="C441"/>
    </row>
    <row r="442" spans="3:3" x14ac:dyDescent="0.3">
      <c r="C442"/>
    </row>
    <row r="443" spans="3:3" x14ac:dyDescent="0.3">
      <c r="C443"/>
    </row>
    <row r="444" spans="3:3" x14ac:dyDescent="0.3">
      <c r="C444"/>
    </row>
    <row r="445" spans="3:3" x14ac:dyDescent="0.3">
      <c r="C445"/>
    </row>
    <row r="446" spans="3:3" x14ac:dyDescent="0.3">
      <c r="C446"/>
    </row>
    <row r="447" spans="3:3" x14ac:dyDescent="0.3">
      <c r="C447"/>
    </row>
    <row r="448" spans="3:3" x14ac:dyDescent="0.3">
      <c r="C448"/>
    </row>
    <row r="449" spans="3:3" x14ac:dyDescent="0.3">
      <c r="C449"/>
    </row>
    <row r="450" spans="3:3" x14ac:dyDescent="0.3">
      <c r="C450"/>
    </row>
    <row r="451" spans="3:3" x14ac:dyDescent="0.3">
      <c r="C451"/>
    </row>
    <row r="452" spans="3:3" x14ac:dyDescent="0.3">
      <c r="C452"/>
    </row>
    <row r="453" spans="3:3" x14ac:dyDescent="0.3">
      <c r="C453"/>
    </row>
    <row r="454" spans="3:3" x14ac:dyDescent="0.3">
      <c r="C454"/>
    </row>
    <row r="455" spans="3:3" x14ac:dyDescent="0.3">
      <c r="C455"/>
    </row>
    <row r="456" spans="3:3" x14ac:dyDescent="0.3">
      <c r="C456"/>
    </row>
    <row r="457" spans="3:3" x14ac:dyDescent="0.3">
      <c r="C457"/>
    </row>
    <row r="458" spans="3:3" x14ac:dyDescent="0.3">
      <c r="C458"/>
    </row>
    <row r="459" spans="3:3" x14ac:dyDescent="0.3">
      <c r="C459"/>
    </row>
    <row r="460" spans="3:3" x14ac:dyDescent="0.3">
      <c r="C460"/>
    </row>
    <row r="461" spans="3:3" x14ac:dyDescent="0.3">
      <c r="C461"/>
    </row>
    <row r="462" spans="3:3" x14ac:dyDescent="0.3">
      <c r="C462"/>
    </row>
    <row r="463" spans="3:3" x14ac:dyDescent="0.3">
      <c r="C463"/>
    </row>
    <row r="464" spans="3:3" x14ac:dyDescent="0.3">
      <c r="C464"/>
    </row>
    <row r="465" spans="3:3" x14ac:dyDescent="0.3">
      <c r="C465"/>
    </row>
    <row r="466" spans="3:3" x14ac:dyDescent="0.3">
      <c r="C466"/>
    </row>
    <row r="467" spans="3:3" x14ac:dyDescent="0.3">
      <c r="C467"/>
    </row>
    <row r="468" spans="3:3" x14ac:dyDescent="0.3">
      <c r="C468"/>
    </row>
    <row r="469" spans="3:3" x14ac:dyDescent="0.3">
      <c r="C469"/>
    </row>
    <row r="470" spans="3:3" x14ac:dyDescent="0.3">
      <c r="C470"/>
    </row>
    <row r="471" spans="3:3" x14ac:dyDescent="0.3">
      <c r="C471"/>
    </row>
    <row r="472" spans="3:3" x14ac:dyDescent="0.3">
      <c r="C472"/>
    </row>
    <row r="473" spans="3:3" x14ac:dyDescent="0.3">
      <c r="C473"/>
    </row>
    <row r="474" spans="3:3" x14ac:dyDescent="0.3">
      <c r="C474"/>
    </row>
    <row r="475" spans="3:3" x14ac:dyDescent="0.3">
      <c r="C475"/>
    </row>
    <row r="476" spans="3:3" x14ac:dyDescent="0.3">
      <c r="C476"/>
    </row>
    <row r="477" spans="3:3" x14ac:dyDescent="0.3">
      <c r="C477"/>
    </row>
    <row r="478" spans="3:3" x14ac:dyDescent="0.3">
      <c r="C478"/>
    </row>
    <row r="479" spans="3:3" x14ac:dyDescent="0.3">
      <c r="C479"/>
    </row>
    <row r="480" spans="3:3" x14ac:dyDescent="0.3">
      <c r="C480"/>
    </row>
    <row r="481" spans="3:3" x14ac:dyDescent="0.3">
      <c r="C481"/>
    </row>
    <row r="482" spans="3:3" x14ac:dyDescent="0.3">
      <c r="C482"/>
    </row>
    <row r="483" spans="3:3" x14ac:dyDescent="0.3">
      <c r="C483"/>
    </row>
    <row r="484" spans="3:3" x14ac:dyDescent="0.3">
      <c r="C484"/>
    </row>
    <row r="485" spans="3:3" x14ac:dyDescent="0.3">
      <c r="C485"/>
    </row>
    <row r="486" spans="3:3" x14ac:dyDescent="0.3">
      <c r="C486"/>
    </row>
    <row r="487" spans="3:3" x14ac:dyDescent="0.3">
      <c r="C487"/>
    </row>
    <row r="488" spans="3:3" x14ac:dyDescent="0.3">
      <c r="C488"/>
    </row>
    <row r="489" spans="3:3" x14ac:dyDescent="0.3">
      <c r="C489"/>
    </row>
    <row r="490" spans="3:3" x14ac:dyDescent="0.3">
      <c r="C490"/>
    </row>
    <row r="491" spans="3:3" x14ac:dyDescent="0.3">
      <c r="C491"/>
    </row>
    <row r="492" spans="3:3" x14ac:dyDescent="0.3">
      <c r="C492"/>
    </row>
    <row r="493" spans="3:3" x14ac:dyDescent="0.3">
      <c r="C493"/>
    </row>
    <row r="494" spans="3:3" x14ac:dyDescent="0.3">
      <c r="C494"/>
    </row>
    <row r="495" spans="3:3" x14ac:dyDescent="0.3">
      <c r="C495"/>
    </row>
    <row r="496" spans="3:3" x14ac:dyDescent="0.3">
      <c r="C496"/>
    </row>
    <row r="497" spans="3:3" x14ac:dyDescent="0.3">
      <c r="C497"/>
    </row>
    <row r="498" spans="3:3" x14ac:dyDescent="0.3">
      <c r="C498"/>
    </row>
    <row r="499" spans="3:3" x14ac:dyDescent="0.3">
      <c r="C499"/>
    </row>
    <row r="500" spans="3:3" x14ac:dyDescent="0.3">
      <c r="C500"/>
    </row>
    <row r="501" spans="3:3" x14ac:dyDescent="0.3">
      <c r="C501"/>
    </row>
    <row r="502" spans="3:3" x14ac:dyDescent="0.3">
      <c r="C502"/>
    </row>
    <row r="503" spans="3:3" x14ac:dyDescent="0.3">
      <c r="C503"/>
    </row>
    <row r="504" spans="3:3" x14ac:dyDescent="0.3">
      <c r="C504"/>
    </row>
    <row r="505" spans="3:3" x14ac:dyDescent="0.3">
      <c r="C505"/>
    </row>
    <row r="506" spans="3:3" x14ac:dyDescent="0.3">
      <c r="C506"/>
    </row>
    <row r="507" spans="3:3" x14ac:dyDescent="0.3">
      <c r="C507"/>
    </row>
    <row r="508" spans="3:3" x14ac:dyDescent="0.3">
      <c r="C508"/>
    </row>
    <row r="509" spans="3:3" x14ac:dyDescent="0.3">
      <c r="C509"/>
    </row>
    <row r="510" spans="3:3" x14ac:dyDescent="0.3">
      <c r="C510"/>
    </row>
    <row r="511" spans="3:3" x14ac:dyDescent="0.3">
      <c r="C511"/>
    </row>
    <row r="512" spans="3:3" x14ac:dyDescent="0.3">
      <c r="C512"/>
    </row>
    <row r="513" spans="3:3" x14ac:dyDescent="0.3">
      <c r="C513"/>
    </row>
    <row r="514" spans="3:3" x14ac:dyDescent="0.3">
      <c r="C514"/>
    </row>
    <row r="515" spans="3:3" x14ac:dyDescent="0.3">
      <c r="C515"/>
    </row>
    <row r="516" spans="3:3" x14ac:dyDescent="0.3">
      <c r="C516"/>
    </row>
    <row r="517" spans="3:3" x14ac:dyDescent="0.3">
      <c r="C517"/>
    </row>
    <row r="518" spans="3:3" x14ac:dyDescent="0.3">
      <c r="C518"/>
    </row>
    <row r="519" spans="3:3" x14ac:dyDescent="0.3">
      <c r="C519"/>
    </row>
    <row r="520" spans="3:3" x14ac:dyDescent="0.3">
      <c r="C520"/>
    </row>
    <row r="521" spans="3:3" x14ac:dyDescent="0.3">
      <c r="C521"/>
    </row>
    <row r="522" spans="3:3" x14ac:dyDescent="0.3">
      <c r="C522"/>
    </row>
    <row r="523" spans="3:3" x14ac:dyDescent="0.3">
      <c r="C523"/>
    </row>
    <row r="524" spans="3:3" x14ac:dyDescent="0.3">
      <c r="C524"/>
    </row>
    <row r="525" spans="3:3" x14ac:dyDescent="0.3">
      <c r="C525"/>
    </row>
    <row r="526" spans="3:3" x14ac:dyDescent="0.3">
      <c r="C526"/>
    </row>
    <row r="527" spans="3:3" x14ac:dyDescent="0.3">
      <c r="C527"/>
    </row>
    <row r="528" spans="3:3" x14ac:dyDescent="0.3">
      <c r="C528"/>
    </row>
    <row r="529" spans="3:3" x14ac:dyDescent="0.3">
      <c r="C529"/>
    </row>
    <row r="530" spans="3:3" x14ac:dyDescent="0.3">
      <c r="C530"/>
    </row>
    <row r="531" spans="3:3" x14ac:dyDescent="0.3">
      <c r="C531"/>
    </row>
    <row r="532" spans="3:3" x14ac:dyDescent="0.3">
      <c r="C532"/>
    </row>
    <row r="533" spans="3:3" x14ac:dyDescent="0.3">
      <c r="C533"/>
    </row>
    <row r="534" spans="3:3" x14ac:dyDescent="0.3">
      <c r="C534"/>
    </row>
    <row r="535" spans="3:3" x14ac:dyDescent="0.3">
      <c r="C535"/>
    </row>
    <row r="536" spans="3:3" x14ac:dyDescent="0.3">
      <c r="C536"/>
    </row>
    <row r="537" spans="3:3" x14ac:dyDescent="0.3">
      <c r="C537"/>
    </row>
    <row r="538" spans="3:3" x14ac:dyDescent="0.3">
      <c r="C538"/>
    </row>
    <row r="539" spans="3:3" x14ac:dyDescent="0.3">
      <c r="C539"/>
    </row>
    <row r="540" spans="3:3" x14ac:dyDescent="0.3">
      <c r="C540"/>
    </row>
    <row r="541" spans="3:3" x14ac:dyDescent="0.3">
      <c r="C541"/>
    </row>
    <row r="542" spans="3:3" x14ac:dyDescent="0.3">
      <c r="C542"/>
    </row>
    <row r="543" spans="3:3" x14ac:dyDescent="0.3">
      <c r="C543"/>
    </row>
    <row r="544" spans="3:3" x14ac:dyDescent="0.3">
      <c r="C544"/>
    </row>
    <row r="545" spans="3:3" x14ac:dyDescent="0.3">
      <c r="C545"/>
    </row>
    <row r="546" spans="3:3" x14ac:dyDescent="0.3">
      <c r="C546"/>
    </row>
    <row r="547" spans="3:3" x14ac:dyDescent="0.3">
      <c r="C547"/>
    </row>
    <row r="548" spans="3:3" x14ac:dyDescent="0.3">
      <c r="C548"/>
    </row>
    <row r="549" spans="3:3" x14ac:dyDescent="0.3">
      <c r="C549"/>
    </row>
    <row r="550" spans="3:3" x14ac:dyDescent="0.3">
      <c r="C550"/>
    </row>
    <row r="551" spans="3:3" x14ac:dyDescent="0.3">
      <c r="C551"/>
    </row>
    <row r="552" spans="3:3" x14ac:dyDescent="0.3">
      <c r="C552"/>
    </row>
    <row r="553" spans="3:3" x14ac:dyDescent="0.3">
      <c r="C553"/>
    </row>
    <row r="554" spans="3:3" x14ac:dyDescent="0.3">
      <c r="C554"/>
    </row>
    <row r="555" spans="3:3" x14ac:dyDescent="0.3">
      <c r="C555"/>
    </row>
    <row r="556" spans="3:3" x14ac:dyDescent="0.3">
      <c r="C556"/>
    </row>
    <row r="557" spans="3:3" x14ac:dyDescent="0.3">
      <c r="C557"/>
    </row>
    <row r="558" spans="3:3" x14ac:dyDescent="0.3">
      <c r="C558"/>
    </row>
    <row r="559" spans="3:3" x14ac:dyDescent="0.3">
      <c r="C559"/>
    </row>
    <row r="560" spans="3:3" x14ac:dyDescent="0.3">
      <c r="C560"/>
    </row>
    <row r="561" spans="3:3" x14ac:dyDescent="0.3">
      <c r="C561"/>
    </row>
    <row r="562" spans="3:3" x14ac:dyDescent="0.3">
      <c r="C562"/>
    </row>
    <row r="563" spans="3:3" x14ac:dyDescent="0.3">
      <c r="C563"/>
    </row>
    <row r="564" spans="3:3" x14ac:dyDescent="0.3">
      <c r="C564"/>
    </row>
    <row r="565" spans="3:3" x14ac:dyDescent="0.3">
      <c r="C565"/>
    </row>
    <row r="566" spans="3:3" x14ac:dyDescent="0.3">
      <c r="C566"/>
    </row>
    <row r="567" spans="3:3" x14ac:dyDescent="0.3">
      <c r="C567"/>
    </row>
    <row r="568" spans="3:3" x14ac:dyDescent="0.3">
      <c r="C568"/>
    </row>
    <row r="569" spans="3:3" x14ac:dyDescent="0.3">
      <c r="C569"/>
    </row>
    <row r="570" spans="3:3" x14ac:dyDescent="0.3">
      <c r="C570"/>
    </row>
    <row r="571" spans="3:3" x14ac:dyDescent="0.3">
      <c r="C571"/>
    </row>
    <row r="572" spans="3:3" x14ac:dyDescent="0.3">
      <c r="C572"/>
    </row>
    <row r="573" spans="3:3" x14ac:dyDescent="0.3">
      <c r="C573"/>
    </row>
    <row r="574" spans="3:3" x14ac:dyDescent="0.3">
      <c r="C574"/>
    </row>
    <row r="575" spans="3:3" x14ac:dyDescent="0.3">
      <c r="C575"/>
    </row>
    <row r="576" spans="3:3" x14ac:dyDescent="0.3">
      <c r="C576"/>
    </row>
    <row r="577" spans="3:3" x14ac:dyDescent="0.3">
      <c r="C577"/>
    </row>
    <row r="578" spans="3:3" x14ac:dyDescent="0.3">
      <c r="C578"/>
    </row>
    <row r="579" spans="3:3" x14ac:dyDescent="0.3">
      <c r="C579"/>
    </row>
    <row r="580" spans="3:3" x14ac:dyDescent="0.3">
      <c r="C580"/>
    </row>
    <row r="581" spans="3:3" x14ac:dyDescent="0.3">
      <c r="C581"/>
    </row>
    <row r="582" spans="3:3" x14ac:dyDescent="0.3">
      <c r="C582"/>
    </row>
    <row r="583" spans="3:3" x14ac:dyDescent="0.3">
      <c r="C583"/>
    </row>
    <row r="584" spans="3:3" x14ac:dyDescent="0.3">
      <c r="C584"/>
    </row>
    <row r="585" spans="3:3" x14ac:dyDescent="0.3">
      <c r="C585"/>
    </row>
    <row r="586" spans="3:3" x14ac:dyDescent="0.3">
      <c r="C586"/>
    </row>
    <row r="587" spans="3:3" x14ac:dyDescent="0.3">
      <c r="C587"/>
    </row>
    <row r="588" spans="3:3" x14ac:dyDescent="0.3">
      <c r="C588"/>
    </row>
    <row r="589" spans="3:3" x14ac:dyDescent="0.3">
      <c r="C589"/>
    </row>
    <row r="590" spans="3:3" x14ac:dyDescent="0.3">
      <c r="C590"/>
    </row>
    <row r="591" spans="3:3" x14ac:dyDescent="0.3">
      <c r="C591"/>
    </row>
    <row r="592" spans="3:3" x14ac:dyDescent="0.3">
      <c r="C592"/>
    </row>
    <row r="593" spans="3:3" x14ac:dyDescent="0.3">
      <c r="C593"/>
    </row>
    <row r="594" spans="3:3" x14ac:dyDescent="0.3">
      <c r="C594"/>
    </row>
    <row r="595" spans="3:3" x14ac:dyDescent="0.3">
      <c r="C595"/>
    </row>
    <row r="596" spans="3:3" x14ac:dyDescent="0.3">
      <c r="C596"/>
    </row>
    <row r="597" spans="3:3" x14ac:dyDescent="0.3">
      <c r="C597"/>
    </row>
    <row r="598" spans="3:3" x14ac:dyDescent="0.3">
      <c r="C598"/>
    </row>
    <row r="599" spans="3:3" x14ac:dyDescent="0.3">
      <c r="C599"/>
    </row>
    <row r="600" spans="3:3" x14ac:dyDescent="0.3">
      <c r="C600"/>
    </row>
    <row r="601" spans="3:3" x14ac:dyDescent="0.3">
      <c r="C601"/>
    </row>
    <row r="602" spans="3:3" x14ac:dyDescent="0.3">
      <c r="C602"/>
    </row>
    <row r="603" spans="3:3" x14ac:dyDescent="0.3">
      <c r="C603"/>
    </row>
    <row r="604" spans="3:3" x14ac:dyDescent="0.3">
      <c r="C604"/>
    </row>
    <row r="605" spans="3:3" x14ac:dyDescent="0.3">
      <c r="C605"/>
    </row>
    <row r="606" spans="3:3" x14ac:dyDescent="0.3">
      <c r="C606"/>
    </row>
    <row r="607" spans="3:3" x14ac:dyDescent="0.3">
      <c r="C607"/>
    </row>
    <row r="608" spans="3:3" x14ac:dyDescent="0.3">
      <c r="C608"/>
    </row>
    <row r="609" spans="3:3" x14ac:dyDescent="0.3">
      <c r="C609"/>
    </row>
    <row r="610" spans="3:3" x14ac:dyDescent="0.3">
      <c r="C610"/>
    </row>
    <row r="611" spans="3:3" x14ac:dyDescent="0.3">
      <c r="C611"/>
    </row>
    <row r="612" spans="3:3" x14ac:dyDescent="0.3">
      <c r="C612"/>
    </row>
    <row r="613" spans="3:3" x14ac:dyDescent="0.3">
      <c r="C613"/>
    </row>
    <row r="614" spans="3:3" x14ac:dyDescent="0.3">
      <c r="C614"/>
    </row>
    <row r="615" spans="3:3" x14ac:dyDescent="0.3">
      <c r="C615"/>
    </row>
    <row r="616" spans="3:3" x14ac:dyDescent="0.3">
      <c r="C616"/>
    </row>
    <row r="617" spans="3:3" x14ac:dyDescent="0.3">
      <c r="C617"/>
    </row>
    <row r="618" spans="3:3" x14ac:dyDescent="0.3">
      <c r="C618"/>
    </row>
    <row r="619" spans="3:3" x14ac:dyDescent="0.3">
      <c r="C619"/>
    </row>
    <row r="620" spans="3:3" x14ac:dyDescent="0.3">
      <c r="C620"/>
    </row>
    <row r="621" spans="3:3" x14ac:dyDescent="0.3">
      <c r="C621"/>
    </row>
    <row r="622" spans="3:3" x14ac:dyDescent="0.3">
      <c r="C622"/>
    </row>
    <row r="623" spans="3:3" x14ac:dyDescent="0.3">
      <c r="C623"/>
    </row>
    <row r="624" spans="3:3" x14ac:dyDescent="0.3">
      <c r="C624"/>
    </row>
    <row r="625" spans="3:3" x14ac:dyDescent="0.3">
      <c r="C625"/>
    </row>
    <row r="626" spans="3:3" x14ac:dyDescent="0.3">
      <c r="C626"/>
    </row>
    <row r="627" spans="3:3" x14ac:dyDescent="0.3">
      <c r="C627"/>
    </row>
    <row r="628" spans="3:3" x14ac:dyDescent="0.3">
      <c r="C628"/>
    </row>
    <row r="629" spans="3:3" x14ac:dyDescent="0.3">
      <c r="C629"/>
    </row>
    <row r="630" spans="3:3" x14ac:dyDescent="0.3">
      <c r="C630"/>
    </row>
    <row r="631" spans="3:3" x14ac:dyDescent="0.3">
      <c r="C631"/>
    </row>
    <row r="632" spans="3:3" x14ac:dyDescent="0.3">
      <c r="C632"/>
    </row>
    <row r="633" spans="3:3" x14ac:dyDescent="0.3">
      <c r="C633"/>
    </row>
    <row r="634" spans="3:3" x14ac:dyDescent="0.3">
      <c r="C634"/>
    </row>
    <row r="635" spans="3:3" x14ac:dyDescent="0.3">
      <c r="C635"/>
    </row>
    <row r="636" spans="3:3" x14ac:dyDescent="0.3">
      <c r="C636"/>
    </row>
    <row r="637" spans="3:3" x14ac:dyDescent="0.3">
      <c r="C637"/>
    </row>
    <row r="638" spans="3:3" x14ac:dyDescent="0.3">
      <c r="C638"/>
    </row>
    <row r="639" spans="3:3" x14ac:dyDescent="0.3">
      <c r="C639"/>
    </row>
    <row r="640" spans="3:3" x14ac:dyDescent="0.3">
      <c r="C640"/>
    </row>
    <row r="641" spans="3:3" x14ac:dyDescent="0.3">
      <c r="C641"/>
    </row>
    <row r="642" spans="3:3" x14ac:dyDescent="0.3">
      <c r="C642"/>
    </row>
    <row r="643" spans="3:3" x14ac:dyDescent="0.3">
      <c r="C643"/>
    </row>
    <row r="644" spans="3:3" x14ac:dyDescent="0.3">
      <c r="C644"/>
    </row>
    <row r="645" spans="3:3" x14ac:dyDescent="0.3">
      <c r="C645"/>
    </row>
    <row r="646" spans="3:3" x14ac:dyDescent="0.3">
      <c r="C646"/>
    </row>
    <row r="647" spans="3:3" x14ac:dyDescent="0.3">
      <c r="C647"/>
    </row>
    <row r="648" spans="3:3" x14ac:dyDescent="0.3">
      <c r="C648"/>
    </row>
    <row r="649" spans="3:3" x14ac:dyDescent="0.3">
      <c r="C649"/>
    </row>
    <row r="650" spans="3:3" x14ac:dyDescent="0.3">
      <c r="C650"/>
    </row>
    <row r="651" spans="3:3" x14ac:dyDescent="0.3">
      <c r="C651"/>
    </row>
    <row r="652" spans="3:3" x14ac:dyDescent="0.3">
      <c r="C652"/>
    </row>
    <row r="653" spans="3:3" x14ac:dyDescent="0.3">
      <c r="C653"/>
    </row>
    <row r="654" spans="3:3" x14ac:dyDescent="0.3">
      <c r="C654"/>
    </row>
    <row r="655" spans="3:3" x14ac:dyDescent="0.3">
      <c r="C655"/>
    </row>
    <row r="656" spans="3:3" x14ac:dyDescent="0.3">
      <c r="C656"/>
    </row>
    <row r="657" spans="3:3" x14ac:dyDescent="0.3">
      <c r="C657"/>
    </row>
    <row r="658" spans="3:3" x14ac:dyDescent="0.3">
      <c r="C658"/>
    </row>
    <row r="659" spans="3:3" x14ac:dyDescent="0.3">
      <c r="C659"/>
    </row>
    <row r="660" spans="3:3" x14ac:dyDescent="0.3">
      <c r="C660"/>
    </row>
    <row r="661" spans="3:3" x14ac:dyDescent="0.3">
      <c r="C661"/>
    </row>
    <row r="662" spans="3:3" x14ac:dyDescent="0.3">
      <c r="C662"/>
    </row>
    <row r="663" spans="3:3" x14ac:dyDescent="0.3">
      <c r="C663"/>
    </row>
    <row r="664" spans="3:3" x14ac:dyDescent="0.3">
      <c r="C664"/>
    </row>
    <row r="665" spans="3:3" x14ac:dyDescent="0.3">
      <c r="C665"/>
    </row>
    <row r="666" spans="3:3" x14ac:dyDescent="0.3">
      <c r="C666"/>
    </row>
    <row r="667" spans="3:3" x14ac:dyDescent="0.3">
      <c r="C667"/>
    </row>
    <row r="668" spans="3:3" x14ac:dyDescent="0.3">
      <c r="C668"/>
    </row>
    <row r="669" spans="3:3" x14ac:dyDescent="0.3">
      <c r="C669"/>
    </row>
    <row r="670" spans="3:3" x14ac:dyDescent="0.3">
      <c r="C670"/>
    </row>
    <row r="671" spans="3:3" x14ac:dyDescent="0.3">
      <c r="C671"/>
    </row>
    <row r="672" spans="3:3" x14ac:dyDescent="0.3">
      <c r="C672"/>
    </row>
    <row r="673" spans="3:3" x14ac:dyDescent="0.3">
      <c r="C673"/>
    </row>
    <row r="674" spans="3:3" x14ac:dyDescent="0.3">
      <c r="C674"/>
    </row>
    <row r="675" spans="3:3" x14ac:dyDescent="0.3">
      <c r="C675"/>
    </row>
    <row r="676" spans="3:3" x14ac:dyDescent="0.3">
      <c r="C676"/>
    </row>
    <row r="677" spans="3:3" x14ac:dyDescent="0.3">
      <c r="C677"/>
    </row>
    <row r="678" spans="3:3" x14ac:dyDescent="0.3">
      <c r="C678"/>
    </row>
    <row r="679" spans="3:3" x14ac:dyDescent="0.3">
      <c r="C679"/>
    </row>
    <row r="680" spans="3:3" x14ac:dyDescent="0.3">
      <c r="C680"/>
    </row>
    <row r="681" spans="3:3" x14ac:dyDescent="0.3">
      <c r="C681"/>
    </row>
    <row r="682" spans="3:3" x14ac:dyDescent="0.3">
      <c r="C682"/>
    </row>
    <row r="683" spans="3:3" x14ac:dyDescent="0.3">
      <c r="C683"/>
    </row>
    <row r="684" spans="3:3" x14ac:dyDescent="0.3">
      <c r="C684"/>
    </row>
    <row r="685" spans="3:3" x14ac:dyDescent="0.3">
      <c r="C685"/>
    </row>
    <row r="686" spans="3:3" x14ac:dyDescent="0.3">
      <c r="C686"/>
    </row>
    <row r="687" spans="3:3" x14ac:dyDescent="0.3">
      <c r="C687"/>
    </row>
    <row r="688" spans="3:3" x14ac:dyDescent="0.3">
      <c r="C688"/>
    </row>
    <row r="689" spans="3:3" x14ac:dyDescent="0.3">
      <c r="C689"/>
    </row>
    <row r="690" spans="3:3" x14ac:dyDescent="0.3">
      <c r="C690"/>
    </row>
    <row r="691" spans="3:3" x14ac:dyDescent="0.3">
      <c r="C691"/>
    </row>
    <row r="692" spans="3:3" x14ac:dyDescent="0.3">
      <c r="C692"/>
    </row>
    <row r="693" spans="3:3" x14ac:dyDescent="0.3">
      <c r="C693"/>
    </row>
    <row r="694" spans="3:3" x14ac:dyDescent="0.3">
      <c r="C694"/>
    </row>
    <row r="695" spans="3:3" x14ac:dyDescent="0.3">
      <c r="C695"/>
    </row>
    <row r="696" spans="3:3" x14ac:dyDescent="0.3">
      <c r="C696"/>
    </row>
    <row r="697" spans="3:3" x14ac:dyDescent="0.3">
      <c r="C697"/>
    </row>
    <row r="698" spans="3:3" x14ac:dyDescent="0.3">
      <c r="C698"/>
    </row>
    <row r="699" spans="3:3" x14ac:dyDescent="0.3">
      <c r="C699"/>
    </row>
    <row r="700" spans="3:3" x14ac:dyDescent="0.3">
      <c r="C700"/>
    </row>
    <row r="701" spans="3:3" x14ac:dyDescent="0.3">
      <c r="C701"/>
    </row>
    <row r="702" spans="3:3" x14ac:dyDescent="0.3">
      <c r="C702"/>
    </row>
    <row r="703" spans="3:3" x14ac:dyDescent="0.3">
      <c r="C703"/>
    </row>
    <row r="704" spans="3:3" x14ac:dyDescent="0.3">
      <c r="C704"/>
    </row>
    <row r="705" spans="3:3" x14ac:dyDescent="0.3">
      <c r="C705"/>
    </row>
    <row r="706" spans="3:3" x14ac:dyDescent="0.3">
      <c r="C706"/>
    </row>
    <row r="707" spans="3:3" x14ac:dyDescent="0.3">
      <c r="C707"/>
    </row>
    <row r="708" spans="3:3" x14ac:dyDescent="0.3">
      <c r="C708"/>
    </row>
    <row r="709" spans="3:3" x14ac:dyDescent="0.3">
      <c r="C709"/>
    </row>
    <row r="710" spans="3:3" x14ac:dyDescent="0.3">
      <c r="C710"/>
    </row>
    <row r="711" spans="3:3" x14ac:dyDescent="0.3">
      <c r="C711"/>
    </row>
    <row r="712" spans="3:3" x14ac:dyDescent="0.3">
      <c r="C712"/>
    </row>
    <row r="713" spans="3:3" x14ac:dyDescent="0.3">
      <c r="C713"/>
    </row>
    <row r="714" spans="3:3" x14ac:dyDescent="0.3">
      <c r="C714"/>
    </row>
    <row r="715" spans="3:3" x14ac:dyDescent="0.3">
      <c r="C715"/>
    </row>
    <row r="716" spans="3:3" x14ac:dyDescent="0.3">
      <c r="C716"/>
    </row>
    <row r="717" spans="3:3" x14ac:dyDescent="0.3">
      <c r="C717"/>
    </row>
    <row r="718" spans="3:3" x14ac:dyDescent="0.3">
      <c r="C718"/>
    </row>
    <row r="719" spans="3:3" x14ac:dyDescent="0.3">
      <c r="C719"/>
    </row>
    <row r="720" spans="3:3" x14ac:dyDescent="0.3">
      <c r="C720"/>
    </row>
    <row r="721" spans="3:3" x14ac:dyDescent="0.3">
      <c r="C721"/>
    </row>
    <row r="722" spans="3:3" x14ac:dyDescent="0.3">
      <c r="C722"/>
    </row>
    <row r="723" spans="3:3" x14ac:dyDescent="0.3">
      <c r="C723"/>
    </row>
    <row r="724" spans="3:3" x14ac:dyDescent="0.3">
      <c r="C724"/>
    </row>
    <row r="725" spans="3:3" x14ac:dyDescent="0.3">
      <c r="C725"/>
    </row>
    <row r="726" spans="3:3" x14ac:dyDescent="0.3">
      <c r="C726"/>
    </row>
    <row r="727" spans="3:3" x14ac:dyDescent="0.3">
      <c r="C727"/>
    </row>
    <row r="728" spans="3:3" x14ac:dyDescent="0.3">
      <c r="C728"/>
    </row>
    <row r="729" spans="3:3" x14ac:dyDescent="0.3">
      <c r="C729"/>
    </row>
    <row r="730" spans="3:3" x14ac:dyDescent="0.3">
      <c r="C730"/>
    </row>
    <row r="731" spans="3:3" x14ac:dyDescent="0.3">
      <c r="C731"/>
    </row>
    <row r="732" spans="3:3" x14ac:dyDescent="0.3">
      <c r="C732"/>
    </row>
    <row r="733" spans="3:3" x14ac:dyDescent="0.3">
      <c r="C733"/>
    </row>
    <row r="734" spans="3:3" x14ac:dyDescent="0.3">
      <c r="C734"/>
    </row>
    <row r="735" spans="3:3" x14ac:dyDescent="0.3">
      <c r="C735"/>
    </row>
    <row r="736" spans="3:3" x14ac:dyDescent="0.3">
      <c r="C736"/>
    </row>
    <row r="737" spans="3:3" x14ac:dyDescent="0.3">
      <c r="C737"/>
    </row>
    <row r="738" spans="3:3" x14ac:dyDescent="0.3">
      <c r="C738"/>
    </row>
    <row r="739" spans="3:3" x14ac:dyDescent="0.3">
      <c r="C739"/>
    </row>
    <row r="740" spans="3:3" x14ac:dyDescent="0.3">
      <c r="C740"/>
    </row>
    <row r="741" spans="3:3" x14ac:dyDescent="0.3">
      <c r="C741"/>
    </row>
    <row r="742" spans="3:3" x14ac:dyDescent="0.3">
      <c r="C742"/>
    </row>
    <row r="743" spans="3:3" x14ac:dyDescent="0.3">
      <c r="C743"/>
    </row>
    <row r="744" spans="3:3" x14ac:dyDescent="0.3">
      <c r="C744"/>
    </row>
    <row r="745" spans="3:3" x14ac:dyDescent="0.3">
      <c r="C745"/>
    </row>
    <row r="746" spans="3:3" x14ac:dyDescent="0.3">
      <c r="C746"/>
    </row>
    <row r="747" spans="3:3" x14ac:dyDescent="0.3">
      <c r="C747"/>
    </row>
    <row r="748" spans="3:3" x14ac:dyDescent="0.3">
      <c r="C748"/>
    </row>
    <row r="749" spans="3:3" x14ac:dyDescent="0.3">
      <c r="C749"/>
    </row>
    <row r="750" spans="3:3" x14ac:dyDescent="0.3">
      <c r="C750"/>
    </row>
    <row r="751" spans="3:3" x14ac:dyDescent="0.3">
      <c r="C751"/>
    </row>
    <row r="752" spans="3:3" x14ac:dyDescent="0.3">
      <c r="C752"/>
    </row>
    <row r="753" spans="3:3" x14ac:dyDescent="0.3">
      <c r="C753"/>
    </row>
    <row r="754" spans="3:3" x14ac:dyDescent="0.3">
      <c r="C754"/>
    </row>
    <row r="755" spans="3:3" x14ac:dyDescent="0.3">
      <c r="C755"/>
    </row>
    <row r="756" spans="3:3" x14ac:dyDescent="0.3">
      <c r="C756"/>
    </row>
    <row r="757" spans="3:3" x14ac:dyDescent="0.3">
      <c r="C757"/>
    </row>
    <row r="758" spans="3:3" x14ac:dyDescent="0.3">
      <c r="C758"/>
    </row>
    <row r="759" spans="3:3" x14ac:dyDescent="0.3">
      <c r="C759"/>
    </row>
    <row r="760" spans="3:3" x14ac:dyDescent="0.3">
      <c r="C760"/>
    </row>
    <row r="761" spans="3:3" x14ac:dyDescent="0.3">
      <c r="C761"/>
    </row>
    <row r="762" spans="3:3" x14ac:dyDescent="0.3">
      <c r="C762"/>
    </row>
    <row r="763" spans="3:3" x14ac:dyDescent="0.3">
      <c r="C763"/>
    </row>
    <row r="764" spans="3:3" x14ac:dyDescent="0.3">
      <c r="C764"/>
    </row>
    <row r="765" spans="3:3" x14ac:dyDescent="0.3">
      <c r="C765"/>
    </row>
    <row r="766" spans="3:3" x14ac:dyDescent="0.3">
      <c r="C766"/>
    </row>
    <row r="767" spans="3:3" x14ac:dyDescent="0.3">
      <c r="C767"/>
    </row>
    <row r="768" spans="3:3" x14ac:dyDescent="0.3">
      <c r="C768"/>
    </row>
    <row r="769" spans="3:3" x14ac:dyDescent="0.3">
      <c r="C769"/>
    </row>
    <row r="770" spans="3:3" x14ac:dyDescent="0.3">
      <c r="C770"/>
    </row>
    <row r="771" spans="3:3" x14ac:dyDescent="0.3">
      <c r="C771"/>
    </row>
    <row r="772" spans="3:3" x14ac:dyDescent="0.3">
      <c r="C772"/>
    </row>
    <row r="773" spans="3:3" x14ac:dyDescent="0.3">
      <c r="C773"/>
    </row>
    <row r="774" spans="3:3" x14ac:dyDescent="0.3">
      <c r="C774"/>
    </row>
    <row r="775" spans="3:3" x14ac:dyDescent="0.3">
      <c r="C775"/>
    </row>
    <row r="776" spans="3:3" x14ac:dyDescent="0.3">
      <c r="C776"/>
    </row>
    <row r="777" spans="3:3" x14ac:dyDescent="0.3">
      <c r="C777"/>
    </row>
    <row r="778" spans="3:3" x14ac:dyDescent="0.3">
      <c r="C778"/>
    </row>
    <row r="779" spans="3:3" x14ac:dyDescent="0.3">
      <c r="C779"/>
    </row>
    <row r="780" spans="3:3" x14ac:dyDescent="0.3">
      <c r="C780"/>
    </row>
    <row r="781" spans="3:3" x14ac:dyDescent="0.3">
      <c r="C781"/>
    </row>
    <row r="782" spans="3:3" x14ac:dyDescent="0.3">
      <c r="C782"/>
    </row>
    <row r="783" spans="3:3" x14ac:dyDescent="0.3">
      <c r="C783"/>
    </row>
    <row r="784" spans="3:3" x14ac:dyDescent="0.3">
      <c r="C784"/>
    </row>
    <row r="785" spans="3:3" x14ac:dyDescent="0.3">
      <c r="C785"/>
    </row>
    <row r="786" spans="3:3" x14ac:dyDescent="0.3">
      <c r="C786"/>
    </row>
    <row r="787" spans="3:3" x14ac:dyDescent="0.3">
      <c r="C787"/>
    </row>
    <row r="788" spans="3:3" x14ac:dyDescent="0.3">
      <c r="C788"/>
    </row>
    <row r="789" spans="3:3" x14ac:dyDescent="0.3">
      <c r="C789"/>
    </row>
    <row r="790" spans="3:3" x14ac:dyDescent="0.3">
      <c r="C790"/>
    </row>
    <row r="791" spans="3:3" x14ac:dyDescent="0.3">
      <c r="C791"/>
    </row>
    <row r="792" spans="3:3" x14ac:dyDescent="0.3">
      <c r="C792"/>
    </row>
    <row r="793" spans="3:3" x14ac:dyDescent="0.3">
      <c r="C793"/>
    </row>
    <row r="794" spans="3:3" x14ac:dyDescent="0.3">
      <c r="C794"/>
    </row>
    <row r="795" spans="3:3" x14ac:dyDescent="0.3">
      <c r="C795"/>
    </row>
    <row r="796" spans="3:3" x14ac:dyDescent="0.3">
      <c r="C796"/>
    </row>
    <row r="797" spans="3:3" x14ac:dyDescent="0.3">
      <c r="C797"/>
    </row>
    <row r="798" spans="3:3" x14ac:dyDescent="0.3">
      <c r="C798"/>
    </row>
    <row r="799" spans="3:3" x14ac:dyDescent="0.3">
      <c r="C799"/>
    </row>
    <row r="800" spans="3:3" x14ac:dyDescent="0.3">
      <c r="C800"/>
    </row>
    <row r="801" spans="3:3" x14ac:dyDescent="0.3">
      <c r="C801"/>
    </row>
    <row r="802" spans="3:3" x14ac:dyDescent="0.3">
      <c r="C802"/>
    </row>
    <row r="803" spans="3:3" x14ac:dyDescent="0.3">
      <c r="C803"/>
    </row>
    <row r="804" spans="3:3" x14ac:dyDescent="0.3">
      <c r="C804"/>
    </row>
    <row r="805" spans="3:3" x14ac:dyDescent="0.3">
      <c r="C805"/>
    </row>
    <row r="806" spans="3:3" x14ac:dyDescent="0.3">
      <c r="C806"/>
    </row>
    <row r="807" spans="3:3" x14ac:dyDescent="0.3">
      <c r="C807"/>
    </row>
    <row r="808" spans="3:3" x14ac:dyDescent="0.3">
      <c r="C808"/>
    </row>
    <row r="809" spans="3:3" x14ac:dyDescent="0.3">
      <c r="C809"/>
    </row>
    <row r="810" spans="3:3" x14ac:dyDescent="0.3">
      <c r="C810"/>
    </row>
    <row r="811" spans="3:3" x14ac:dyDescent="0.3">
      <c r="C811"/>
    </row>
    <row r="812" spans="3:3" x14ac:dyDescent="0.3">
      <c r="C812"/>
    </row>
    <row r="813" spans="3:3" x14ac:dyDescent="0.3">
      <c r="C813"/>
    </row>
    <row r="814" spans="3:3" x14ac:dyDescent="0.3">
      <c r="C814"/>
    </row>
    <row r="815" spans="3:3" x14ac:dyDescent="0.3">
      <c r="C815"/>
    </row>
    <row r="816" spans="3:3" x14ac:dyDescent="0.3">
      <c r="C816"/>
    </row>
    <row r="817" spans="3:3" x14ac:dyDescent="0.3">
      <c r="C817"/>
    </row>
    <row r="818" spans="3:3" x14ac:dyDescent="0.3">
      <c r="C818"/>
    </row>
    <row r="819" spans="3:3" x14ac:dyDescent="0.3">
      <c r="C819"/>
    </row>
    <row r="820" spans="3:3" x14ac:dyDescent="0.3">
      <c r="C820"/>
    </row>
    <row r="821" spans="3:3" x14ac:dyDescent="0.3">
      <c r="C821"/>
    </row>
    <row r="822" spans="3:3" x14ac:dyDescent="0.3">
      <c r="C822"/>
    </row>
    <row r="823" spans="3:3" x14ac:dyDescent="0.3">
      <c r="C823"/>
    </row>
    <row r="824" spans="3:3" x14ac:dyDescent="0.3">
      <c r="C824"/>
    </row>
    <row r="825" spans="3:3" x14ac:dyDescent="0.3">
      <c r="C825"/>
    </row>
    <row r="826" spans="3:3" x14ac:dyDescent="0.3">
      <c r="C826"/>
    </row>
    <row r="827" spans="3:3" x14ac:dyDescent="0.3">
      <c r="C827"/>
    </row>
    <row r="828" spans="3:3" x14ac:dyDescent="0.3">
      <c r="C828"/>
    </row>
    <row r="829" spans="3:3" x14ac:dyDescent="0.3">
      <c r="C829"/>
    </row>
    <row r="830" spans="3:3" x14ac:dyDescent="0.3">
      <c r="C830"/>
    </row>
    <row r="831" spans="3:3" x14ac:dyDescent="0.3">
      <c r="C831"/>
    </row>
    <row r="832" spans="3:3" x14ac:dyDescent="0.3">
      <c r="C832"/>
    </row>
    <row r="833" spans="3:3" x14ac:dyDescent="0.3">
      <c r="C833"/>
    </row>
    <row r="834" spans="3:3" x14ac:dyDescent="0.3">
      <c r="C834"/>
    </row>
    <row r="835" spans="3:3" x14ac:dyDescent="0.3">
      <c r="C835"/>
    </row>
    <row r="836" spans="3:3" x14ac:dyDescent="0.3">
      <c r="C836"/>
    </row>
    <row r="837" spans="3:3" x14ac:dyDescent="0.3">
      <c r="C837"/>
    </row>
    <row r="838" spans="3:3" x14ac:dyDescent="0.3">
      <c r="C838"/>
    </row>
    <row r="839" spans="3:3" x14ac:dyDescent="0.3">
      <c r="C839"/>
    </row>
    <row r="840" spans="3:3" x14ac:dyDescent="0.3">
      <c r="C840"/>
    </row>
    <row r="841" spans="3:3" x14ac:dyDescent="0.3">
      <c r="C841"/>
    </row>
    <row r="842" spans="3:3" x14ac:dyDescent="0.3">
      <c r="C842"/>
    </row>
    <row r="843" spans="3:3" x14ac:dyDescent="0.3">
      <c r="C843"/>
    </row>
    <row r="844" spans="3:3" x14ac:dyDescent="0.3">
      <c r="C844"/>
    </row>
    <row r="845" spans="3:3" x14ac:dyDescent="0.3">
      <c r="C845"/>
    </row>
    <row r="846" spans="3:3" x14ac:dyDescent="0.3">
      <c r="C846"/>
    </row>
    <row r="847" spans="3:3" x14ac:dyDescent="0.3">
      <c r="C847"/>
    </row>
    <row r="848" spans="3:3" x14ac:dyDescent="0.3">
      <c r="C848"/>
    </row>
    <row r="849" spans="3:3" x14ac:dyDescent="0.3">
      <c r="C849"/>
    </row>
    <row r="850" spans="3:3" x14ac:dyDescent="0.3">
      <c r="C850"/>
    </row>
    <row r="851" spans="3:3" x14ac:dyDescent="0.3">
      <c r="C851"/>
    </row>
    <row r="852" spans="3:3" x14ac:dyDescent="0.3">
      <c r="C852"/>
    </row>
    <row r="853" spans="3:3" x14ac:dyDescent="0.3">
      <c r="C853"/>
    </row>
    <row r="854" spans="3:3" x14ac:dyDescent="0.3">
      <c r="C854"/>
    </row>
    <row r="855" spans="3:3" x14ac:dyDescent="0.3">
      <c r="C855"/>
    </row>
    <row r="856" spans="3:3" x14ac:dyDescent="0.3">
      <c r="C856"/>
    </row>
    <row r="857" spans="3:3" x14ac:dyDescent="0.3">
      <c r="C857"/>
    </row>
    <row r="858" spans="3:3" x14ac:dyDescent="0.3">
      <c r="C858"/>
    </row>
    <row r="859" spans="3:3" x14ac:dyDescent="0.3">
      <c r="C859"/>
    </row>
    <row r="860" spans="3:3" x14ac:dyDescent="0.3">
      <c r="C860"/>
    </row>
    <row r="861" spans="3:3" x14ac:dyDescent="0.3">
      <c r="C861"/>
    </row>
    <row r="862" spans="3:3" x14ac:dyDescent="0.3">
      <c r="C862"/>
    </row>
    <row r="863" spans="3:3" x14ac:dyDescent="0.3">
      <c r="C863"/>
    </row>
    <row r="864" spans="3:3" x14ac:dyDescent="0.3">
      <c r="C864"/>
    </row>
    <row r="865" spans="3:3" x14ac:dyDescent="0.3">
      <c r="C865"/>
    </row>
    <row r="866" spans="3:3" x14ac:dyDescent="0.3">
      <c r="C866"/>
    </row>
    <row r="867" spans="3:3" x14ac:dyDescent="0.3">
      <c r="C867"/>
    </row>
    <row r="868" spans="3:3" x14ac:dyDescent="0.3">
      <c r="C868"/>
    </row>
    <row r="869" spans="3:3" x14ac:dyDescent="0.3">
      <c r="C869"/>
    </row>
    <row r="870" spans="3:3" x14ac:dyDescent="0.3">
      <c r="C870"/>
    </row>
    <row r="871" spans="3:3" x14ac:dyDescent="0.3">
      <c r="C871"/>
    </row>
    <row r="872" spans="3:3" x14ac:dyDescent="0.3">
      <c r="C872"/>
    </row>
    <row r="873" spans="3:3" x14ac:dyDescent="0.3">
      <c r="C873"/>
    </row>
    <row r="874" spans="3:3" x14ac:dyDescent="0.3">
      <c r="C874"/>
    </row>
    <row r="875" spans="3:3" x14ac:dyDescent="0.3">
      <c r="C875"/>
    </row>
    <row r="876" spans="3:3" x14ac:dyDescent="0.3">
      <c r="C876"/>
    </row>
    <row r="877" spans="3:3" x14ac:dyDescent="0.3">
      <c r="C877"/>
    </row>
    <row r="878" spans="3:3" x14ac:dyDescent="0.3">
      <c r="C878"/>
    </row>
    <row r="879" spans="3:3" x14ac:dyDescent="0.3">
      <c r="C879"/>
    </row>
    <row r="880" spans="3:3" x14ac:dyDescent="0.3">
      <c r="C880"/>
    </row>
    <row r="881" spans="3:3" x14ac:dyDescent="0.3">
      <c r="C881"/>
    </row>
    <row r="882" spans="3:3" x14ac:dyDescent="0.3">
      <c r="C882"/>
    </row>
    <row r="883" spans="3:3" x14ac:dyDescent="0.3">
      <c r="C883"/>
    </row>
    <row r="884" spans="3:3" x14ac:dyDescent="0.3">
      <c r="C884"/>
    </row>
    <row r="885" spans="3:3" x14ac:dyDescent="0.3">
      <c r="C885"/>
    </row>
    <row r="886" spans="3:3" x14ac:dyDescent="0.3">
      <c r="C886"/>
    </row>
    <row r="887" spans="3:3" x14ac:dyDescent="0.3">
      <c r="C887"/>
    </row>
    <row r="888" spans="3:3" x14ac:dyDescent="0.3">
      <c r="C888"/>
    </row>
    <row r="889" spans="3:3" x14ac:dyDescent="0.3">
      <c r="C889"/>
    </row>
    <row r="890" spans="3:3" x14ac:dyDescent="0.3">
      <c r="C890"/>
    </row>
    <row r="891" spans="3:3" x14ac:dyDescent="0.3">
      <c r="C891"/>
    </row>
    <row r="892" spans="3:3" x14ac:dyDescent="0.3">
      <c r="C892"/>
    </row>
    <row r="893" spans="3:3" x14ac:dyDescent="0.3">
      <c r="C893"/>
    </row>
    <row r="894" spans="3:3" x14ac:dyDescent="0.3">
      <c r="C894"/>
    </row>
    <row r="895" spans="3:3" x14ac:dyDescent="0.3">
      <c r="C895"/>
    </row>
    <row r="896" spans="3:3" x14ac:dyDescent="0.3">
      <c r="C896"/>
    </row>
    <row r="897" spans="3:3" x14ac:dyDescent="0.3">
      <c r="C897"/>
    </row>
    <row r="898" spans="3:3" x14ac:dyDescent="0.3">
      <c r="C898"/>
    </row>
    <row r="899" spans="3:3" x14ac:dyDescent="0.3">
      <c r="C899"/>
    </row>
    <row r="900" spans="3:3" x14ac:dyDescent="0.3">
      <c r="C900"/>
    </row>
    <row r="901" spans="3:3" x14ac:dyDescent="0.3">
      <c r="C901"/>
    </row>
    <row r="902" spans="3:3" x14ac:dyDescent="0.3">
      <c r="C902"/>
    </row>
    <row r="903" spans="3:3" x14ac:dyDescent="0.3">
      <c r="C903"/>
    </row>
    <row r="904" spans="3:3" x14ac:dyDescent="0.3">
      <c r="C904"/>
    </row>
    <row r="905" spans="3:3" x14ac:dyDescent="0.3">
      <c r="C905"/>
    </row>
    <row r="906" spans="3:3" x14ac:dyDescent="0.3">
      <c r="C906"/>
    </row>
    <row r="907" spans="3:3" x14ac:dyDescent="0.3">
      <c r="C907"/>
    </row>
    <row r="908" spans="3:3" x14ac:dyDescent="0.3">
      <c r="C908"/>
    </row>
    <row r="909" spans="3:3" x14ac:dyDescent="0.3">
      <c r="C909"/>
    </row>
    <row r="910" spans="3:3" x14ac:dyDescent="0.3">
      <c r="C910"/>
    </row>
    <row r="911" spans="3:3" x14ac:dyDescent="0.3">
      <c r="C911"/>
    </row>
    <row r="912" spans="3:3" x14ac:dyDescent="0.3">
      <c r="C912"/>
    </row>
    <row r="913" spans="3:3" x14ac:dyDescent="0.3">
      <c r="C913"/>
    </row>
    <row r="914" spans="3:3" x14ac:dyDescent="0.3">
      <c r="C914"/>
    </row>
    <row r="915" spans="3:3" x14ac:dyDescent="0.3">
      <c r="C915"/>
    </row>
    <row r="916" spans="3:3" x14ac:dyDescent="0.3">
      <c r="C916"/>
    </row>
    <row r="917" spans="3:3" x14ac:dyDescent="0.3">
      <c r="C917"/>
    </row>
    <row r="918" spans="3:3" x14ac:dyDescent="0.3">
      <c r="C918"/>
    </row>
    <row r="919" spans="3:3" x14ac:dyDescent="0.3">
      <c r="C919"/>
    </row>
    <row r="920" spans="3:3" x14ac:dyDescent="0.3">
      <c r="C920"/>
    </row>
    <row r="921" spans="3:3" x14ac:dyDescent="0.3">
      <c r="C921"/>
    </row>
    <row r="922" spans="3:3" x14ac:dyDescent="0.3">
      <c r="C922"/>
    </row>
    <row r="923" spans="3:3" x14ac:dyDescent="0.3">
      <c r="C923"/>
    </row>
    <row r="924" spans="3:3" x14ac:dyDescent="0.3">
      <c r="C924"/>
    </row>
    <row r="925" spans="3:3" x14ac:dyDescent="0.3">
      <c r="C925"/>
    </row>
    <row r="926" spans="3:3" x14ac:dyDescent="0.3">
      <c r="C926"/>
    </row>
    <row r="927" spans="3:3" x14ac:dyDescent="0.3">
      <c r="C927"/>
    </row>
    <row r="928" spans="3:3" x14ac:dyDescent="0.3">
      <c r="C928"/>
    </row>
    <row r="929" spans="3:3" x14ac:dyDescent="0.3">
      <c r="C929"/>
    </row>
    <row r="930" spans="3:3" x14ac:dyDescent="0.3">
      <c r="C930"/>
    </row>
    <row r="931" spans="3:3" x14ac:dyDescent="0.3">
      <c r="C931"/>
    </row>
    <row r="932" spans="3:3" x14ac:dyDescent="0.3">
      <c r="C932"/>
    </row>
    <row r="933" spans="3:3" x14ac:dyDescent="0.3">
      <c r="C933"/>
    </row>
    <row r="934" spans="3:3" x14ac:dyDescent="0.3">
      <c r="C934"/>
    </row>
    <row r="935" spans="3:3" x14ac:dyDescent="0.3">
      <c r="C935"/>
    </row>
    <row r="936" spans="3:3" x14ac:dyDescent="0.3">
      <c r="C936"/>
    </row>
    <row r="937" spans="3:3" x14ac:dyDescent="0.3">
      <c r="C937"/>
    </row>
    <row r="938" spans="3:3" x14ac:dyDescent="0.3">
      <c r="C938"/>
    </row>
    <row r="939" spans="3:3" x14ac:dyDescent="0.3">
      <c r="C939"/>
    </row>
    <row r="940" spans="3:3" x14ac:dyDescent="0.3">
      <c r="C940"/>
    </row>
    <row r="941" spans="3:3" x14ac:dyDescent="0.3">
      <c r="C941"/>
    </row>
    <row r="942" spans="3:3" x14ac:dyDescent="0.3">
      <c r="C942"/>
    </row>
    <row r="943" spans="3:3" x14ac:dyDescent="0.3">
      <c r="C943"/>
    </row>
    <row r="944" spans="3:3" x14ac:dyDescent="0.3">
      <c r="C944"/>
    </row>
    <row r="945" spans="3:3" x14ac:dyDescent="0.3">
      <c r="C945"/>
    </row>
    <row r="946" spans="3:3" x14ac:dyDescent="0.3">
      <c r="C946"/>
    </row>
    <row r="947" spans="3:3" x14ac:dyDescent="0.3">
      <c r="C947"/>
    </row>
    <row r="948" spans="3:3" x14ac:dyDescent="0.3">
      <c r="C948"/>
    </row>
    <row r="949" spans="3:3" x14ac:dyDescent="0.3">
      <c r="C949"/>
    </row>
    <row r="950" spans="3:3" x14ac:dyDescent="0.3">
      <c r="C950"/>
    </row>
    <row r="951" spans="3:3" x14ac:dyDescent="0.3">
      <c r="C951"/>
    </row>
    <row r="952" spans="3:3" x14ac:dyDescent="0.3">
      <c r="C952"/>
    </row>
    <row r="953" spans="3:3" x14ac:dyDescent="0.3">
      <c r="C953"/>
    </row>
    <row r="954" spans="3:3" x14ac:dyDescent="0.3">
      <c r="C954"/>
    </row>
    <row r="955" spans="3:3" x14ac:dyDescent="0.3">
      <c r="C955"/>
    </row>
    <row r="956" spans="3:3" x14ac:dyDescent="0.3">
      <c r="C956"/>
    </row>
    <row r="957" spans="3:3" x14ac:dyDescent="0.3">
      <c r="C957"/>
    </row>
    <row r="958" spans="3:3" x14ac:dyDescent="0.3">
      <c r="C958"/>
    </row>
    <row r="959" spans="3:3" x14ac:dyDescent="0.3">
      <c r="C959"/>
    </row>
    <row r="960" spans="3:3" x14ac:dyDescent="0.3">
      <c r="C960"/>
    </row>
    <row r="961" spans="3:3" x14ac:dyDescent="0.3">
      <c r="C961"/>
    </row>
    <row r="962" spans="3:3" x14ac:dyDescent="0.3">
      <c r="C962"/>
    </row>
    <row r="963" spans="3:3" x14ac:dyDescent="0.3">
      <c r="C963"/>
    </row>
    <row r="964" spans="3:3" x14ac:dyDescent="0.3">
      <c r="C964"/>
    </row>
    <row r="965" spans="3:3" x14ac:dyDescent="0.3">
      <c r="C965"/>
    </row>
    <row r="966" spans="3:3" x14ac:dyDescent="0.3">
      <c r="C966"/>
    </row>
    <row r="967" spans="3:3" x14ac:dyDescent="0.3">
      <c r="C967"/>
    </row>
    <row r="968" spans="3:3" x14ac:dyDescent="0.3">
      <c r="C968"/>
    </row>
    <row r="969" spans="3:3" x14ac:dyDescent="0.3">
      <c r="C969"/>
    </row>
    <row r="970" spans="3:3" x14ac:dyDescent="0.3">
      <c r="C970"/>
    </row>
    <row r="971" spans="3:3" x14ac:dyDescent="0.3">
      <c r="C971"/>
    </row>
    <row r="972" spans="3:3" x14ac:dyDescent="0.3">
      <c r="C972"/>
    </row>
    <row r="973" spans="3:3" x14ac:dyDescent="0.3">
      <c r="C973"/>
    </row>
    <row r="974" spans="3:3" x14ac:dyDescent="0.3">
      <c r="C974"/>
    </row>
    <row r="975" spans="3:3" x14ac:dyDescent="0.3">
      <c r="C975"/>
    </row>
    <row r="976" spans="3:3" x14ac:dyDescent="0.3">
      <c r="C976"/>
    </row>
    <row r="977" spans="3:3" x14ac:dyDescent="0.3">
      <c r="C977"/>
    </row>
    <row r="978" spans="3:3" x14ac:dyDescent="0.3">
      <c r="C978"/>
    </row>
    <row r="979" spans="3:3" x14ac:dyDescent="0.3">
      <c r="C979"/>
    </row>
    <row r="980" spans="3:3" x14ac:dyDescent="0.3">
      <c r="C980"/>
    </row>
    <row r="981" spans="3:3" x14ac:dyDescent="0.3">
      <c r="C981"/>
    </row>
    <row r="982" spans="3:3" x14ac:dyDescent="0.3">
      <c r="C982"/>
    </row>
    <row r="983" spans="3:3" x14ac:dyDescent="0.3">
      <c r="C983"/>
    </row>
    <row r="984" spans="3:3" x14ac:dyDescent="0.3">
      <c r="C984"/>
    </row>
    <row r="985" spans="3:3" x14ac:dyDescent="0.3">
      <c r="C985"/>
    </row>
    <row r="986" spans="3:3" x14ac:dyDescent="0.3">
      <c r="C986"/>
    </row>
    <row r="987" spans="3:3" x14ac:dyDescent="0.3">
      <c r="C987"/>
    </row>
    <row r="988" spans="3:3" x14ac:dyDescent="0.3">
      <c r="C988"/>
    </row>
    <row r="989" spans="3:3" x14ac:dyDescent="0.3">
      <c r="C989"/>
    </row>
    <row r="990" spans="3:3" x14ac:dyDescent="0.3">
      <c r="C990"/>
    </row>
    <row r="991" spans="3:3" x14ac:dyDescent="0.3">
      <c r="C991"/>
    </row>
    <row r="992" spans="3:3" x14ac:dyDescent="0.3">
      <c r="C992"/>
    </row>
    <row r="993" spans="3:3" x14ac:dyDescent="0.3">
      <c r="C993"/>
    </row>
    <row r="994" spans="3:3" x14ac:dyDescent="0.3">
      <c r="C994"/>
    </row>
    <row r="995" spans="3:3" x14ac:dyDescent="0.3">
      <c r="C995"/>
    </row>
    <row r="996" spans="3:3" x14ac:dyDescent="0.3">
      <c r="C996"/>
    </row>
    <row r="997" spans="3:3" x14ac:dyDescent="0.3">
      <c r="C997"/>
    </row>
    <row r="998" spans="3:3" x14ac:dyDescent="0.3">
      <c r="C998"/>
    </row>
    <row r="999" spans="3:3" x14ac:dyDescent="0.3">
      <c r="C999"/>
    </row>
    <row r="1000" spans="3:3" x14ac:dyDescent="0.3">
      <c r="C1000"/>
    </row>
    <row r="1001" spans="3:3" x14ac:dyDescent="0.3">
      <c r="C1001"/>
    </row>
    <row r="1002" spans="3:3" x14ac:dyDescent="0.3">
      <c r="C1002"/>
    </row>
    <row r="1003" spans="3:3" x14ac:dyDescent="0.3">
      <c r="C1003"/>
    </row>
    <row r="1004" spans="3:3" x14ac:dyDescent="0.3">
      <c r="C1004"/>
    </row>
    <row r="1005" spans="3:3" x14ac:dyDescent="0.3">
      <c r="C1005"/>
    </row>
    <row r="1006" spans="3:3" x14ac:dyDescent="0.3">
      <c r="C1006"/>
    </row>
    <row r="1007" spans="3:3" x14ac:dyDescent="0.3">
      <c r="C1007"/>
    </row>
    <row r="1008" spans="3:3" x14ac:dyDescent="0.3">
      <c r="C1008"/>
    </row>
    <row r="1009" spans="3:3" x14ac:dyDescent="0.3">
      <c r="C1009"/>
    </row>
    <row r="1010" spans="3:3" x14ac:dyDescent="0.3">
      <c r="C1010"/>
    </row>
    <row r="1011" spans="3:3" x14ac:dyDescent="0.3">
      <c r="C1011"/>
    </row>
    <row r="1012" spans="3:3" x14ac:dyDescent="0.3">
      <c r="C1012"/>
    </row>
    <row r="1013" spans="3:3" x14ac:dyDescent="0.3">
      <c r="C1013"/>
    </row>
    <row r="1014" spans="3:3" x14ac:dyDescent="0.3">
      <c r="C1014"/>
    </row>
    <row r="1015" spans="3:3" x14ac:dyDescent="0.3">
      <c r="C1015"/>
    </row>
    <row r="1016" spans="3:3" x14ac:dyDescent="0.3">
      <c r="C1016"/>
    </row>
    <row r="1017" spans="3:3" x14ac:dyDescent="0.3">
      <c r="C1017"/>
    </row>
    <row r="1018" spans="3:3" x14ac:dyDescent="0.3">
      <c r="C1018"/>
    </row>
    <row r="1019" spans="3:3" x14ac:dyDescent="0.3">
      <c r="C1019"/>
    </row>
    <row r="1020" spans="3:3" x14ac:dyDescent="0.3">
      <c r="C1020"/>
    </row>
    <row r="1021" spans="3:3" x14ac:dyDescent="0.3">
      <c r="C1021"/>
    </row>
    <row r="1022" spans="3:3" x14ac:dyDescent="0.3">
      <c r="C1022"/>
    </row>
    <row r="1023" spans="3:3" x14ac:dyDescent="0.3">
      <c r="C1023"/>
    </row>
    <row r="1024" spans="3:3" x14ac:dyDescent="0.3">
      <c r="C1024"/>
    </row>
    <row r="1025" spans="3:3" x14ac:dyDescent="0.3">
      <c r="C1025"/>
    </row>
    <row r="1026" spans="3:3" x14ac:dyDescent="0.3">
      <c r="C1026"/>
    </row>
    <row r="1027" spans="3:3" x14ac:dyDescent="0.3">
      <c r="C1027"/>
    </row>
    <row r="1028" spans="3:3" x14ac:dyDescent="0.3">
      <c r="C1028"/>
    </row>
    <row r="1029" spans="3:3" x14ac:dyDescent="0.3">
      <c r="C1029"/>
    </row>
    <row r="1030" spans="3:3" x14ac:dyDescent="0.3">
      <c r="C1030"/>
    </row>
    <row r="1031" spans="3:3" x14ac:dyDescent="0.3">
      <c r="C1031"/>
    </row>
    <row r="1032" spans="3:3" x14ac:dyDescent="0.3">
      <c r="C1032"/>
    </row>
    <row r="1033" spans="3:3" x14ac:dyDescent="0.3">
      <c r="C1033"/>
    </row>
    <row r="1034" spans="3:3" x14ac:dyDescent="0.3">
      <c r="C1034"/>
    </row>
    <row r="1035" spans="3:3" x14ac:dyDescent="0.3">
      <c r="C1035"/>
    </row>
    <row r="1036" spans="3:3" x14ac:dyDescent="0.3">
      <c r="C1036"/>
    </row>
    <row r="1037" spans="3:3" x14ac:dyDescent="0.3">
      <c r="C1037"/>
    </row>
    <row r="1038" spans="3:3" x14ac:dyDescent="0.3">
      <c r="C1038"/>
    </row>
    <row r="1039" spans="3:3" x14ac:dyDescent="0.3">
      <c r="C1039"/>
    </row>
    <row r="1040" spans="3:3" x14ac:dyDescent="0.3">
      <c r="C1040"/>
    </row>
    <row r="1041" spans="3:3" x14ac:dyDescent="0.3">
      <c r="C1041"/>
    </row>
    <row r="1042" spans="3:3" x14ac:dyDescent="0.3">
      <c r="C1042"/>
    </row>
    <row r="1043" spans="3:3" x14ac:dyDescent="0.3">
      <c r="C1043"/>
    </row>
    <row r="1044" spans="3:3" x14ac:dyDescent="0.3">
      <c r="C1044"/>
    </row>
    <row r="1045" spans="3:3" x14ac:dyDescent="0.3">
      <c r="C1045"/>
    </row>
    <row r="1046" spans="3:3" x14ac:dyDescent="0.3">
      <c r="C1046"/>
    </row>
    <row r="1047" spans="3:3" x14ac:dyDescent="0.3">
      <c r="C1047"/>
    </row>
    <row r="1048" spans="3:3" x14ac:dyDescent="0.3">
      <c r="C1048"/>
    </row>
    <row r="1049" spans="3:3" x14ac:dyDescent="0.3">
      <c r="C1049"/>
    </row>
    <row r="1050" spans="3:3" x14ac:dyDescent="0.3">
      <c r="C1050"/>
    </row>
    <row r="1051" spans="3:3" x14ac:dyDescent="0.3">
      <c r="C1051"/>
    </row>
    <row r="1052" spans="3:3" x14ac:dyDescent="0.3">
      <c r="C1052"/>
    </row>
    <row r="1053" spans="3:3" x14ac:dyDescent="0.3">
      <c r="C1053"/>
    </row>
    <row r="1054" spans="3:3" x14ac:dyDescent="0.3">
      <c r="C1054"/>
    </row>
    <row r="1055" spans="3:3" x14ac:dyDescent="0.3">
      <c r="C1055"/>
    </row>
    <row r="1056" spans="3:3" x14ac:dyDescent="0.3">
      <c r="C1056"/>
    </row>
    <row r="1057" spans="3:3" x14ac:dyDescent="0.3">
      <c r="C1057"/>
    </row>
    <row r="1058" spans="3:3" x14ac:dyDescent="0.3">
      <c r="C1058"/>
    </row>
    <row r="1059" spans="3:3" x14ac:dyDescent="0.3">
      <c r="C1059"/>
    </row>
    <row r="1060" spans="3:3" x14ac:dyDescent="0.3">
      <c r="C1060"/>
    </row>
    <row r="1061" spans="3:3" x14ac:dyDescent="0.3">
      <c r="C1061"/>
    </row>
    <row r="1062" spans="3:3" x14ac:dyDescent="0.3">
      <c r="C1062"/>
    </row>
    <row r="1063" spans="3:3" x14ac:dyDescent="0.3">
      <c r="C1063"/>
    </row>
    <row r="1064" spans="3:3" x14ac:dyDescent="0.3">
      <c r="C1064"/>
    </row>
    <row r="1065" spans="3:3" x14ac:dyDescent="0.3">
      <c r="C1065"/>
    </row>
    <row r="1066" spans="3:3" x14ac:dyDescent="0.3">
      <c r="C1066"/>
    </row>
    <row r="1067" spans="3:3" x14ac:dyDescent="0.3">
      <c r="C1067"/>
    </row>
    <row r="1068" spans="3:3" x14ac:dyDescent="0.3">
      <c r="C1068"/>
    </row>
    <row r="1069" spans="3:3" x14ac:dyDescent="0.3">
      <c r="C1069"/>
    </row>
    <row r="1070" spans="3:3" x14ac:dyDescent="0.3">
      <c r="C1070"/>
    </row>
    <row r="1071" spans="3:3" x14ac:dyDescent="0.3">
      <c r="C1071"/>
    </row>
    <row r="1072" spans="3:3" x14ac:dyDescent="0.3">
      <c r="C1072"/>
    </row>
    <row r="1073" spans="3:3" x14ac:dyDescent="0.3">
      <c r="C1073"/>
    </row>
    <row r="1074" spans="3:3" x14ac:dyDescent="0.3">
      <c r="C1074"/>
    </row>
    <row r="1075" spans="3:3" x14ac:dyDescent="0.3">
      <c r="C1075"/>
    </row>
    <row r="1076" spans="3:3" x14ac:dyDescent="0.3">
      <c r="C1076"/>
    </row>
    <row r="1077" spans="3:3" x14ac:dyDescent="0.3">
      <c r="C1077"/>
    </row>
    <row r="1078" spans="3:3" x14ac:dyDescent="0.3">
      <c r="C1078"/>
    </row>
    <row r="1079" spans="3:3" x14ac:dyDescent="0.3">
      <c r="C1079"/>
    </row>
    <row r="1080" spans="3:3" x14ac:dyDescent="0.3">
      <c r="C1080"/>
    </row>
    <row r="1081" spans="3:3" x14ac:dyDescent="0.3">
      <c r="C1081"/>
    </row>
    <row r="1082" spans="3:3" x14ac:dyDescent="0.3">
      <c r="C1082"/>
    </row>
    <row r="1083" spans="3:3" x14ac:dyDescent="0.3">
      <c r="C1083"/>
    </row>
    <row r="1084" spans="3:3" x14ac:dyDescent="0.3">
      <c r="C1084"/>
    </row>
    <row r="1085" spans="3:3" x14ac:dyDescent="0.3">
      <c r="C1085"/>
    </row>
    <row r="1086" spans="3:3" x14ac:dyDescent="0.3">
      <c r="C1086"/>
    </row>
    <row r="1087" spans="3:3" x14ac:dyDescent="0.3">
      <c r="C1087"/>
    </row>
    <row r="1088" spans="3:3" x14ac:dyDescent="0.3">
      <c r="C1088"/>
    </row>
    <row r="1089" spans="3:3" x14ac:dyDescent="0.3">
      <c r="C1089"/>
    </row>
    <row r="1090" spans="3:3" x14ac:dyDescent="0.3">
      <c r="C1090"/>
    </row>
    <row r="1091" spans="3:3" x14ac:dyDescent="0.3">
      <c r="C1091"/>
    </row>
    <row r="1092" spans="3:3" x14ac:dyDescent="0.3">
      <c r="C1092"/>
    </row>
    <row r="1093" spans="3:3" x14ac:dyDescent="0.3">
      <c r="C1093"/>
    </row>
    <row r="1094" spans="3:3" x14ac:dyDescent="0.3">
      <c r="C1094"/>
    </row>
    <row r="1095" spans="3:3" x14ac:dyDescent="0.3">
      <c r="C1095"/>
    </row>
    <row r="1096" spans="3:3" x14ac:dyDescent="0.3">
      <c r="C1096"/>
    </row>
    <row r="1097" spans="3:3" x14ac:dyDescent="0.3">
      <c r="C1097"/>
    </row>
    <row r="1098" spans="3:3" x14ac:dyDescent="0.3">
      <c r="C1098"/>
    </row>
    <row r="1099" spans="3:3" x14ac:dyDescent="0.3">
      <c r="C1099"/>
    </row>
    <row r="1100" spans="3:3" x14ac:dyDescent="0.3">
      <c r="C1100"/>
    </row>
    <row r="1101" spans="3:3" x14ac:dyDescent="0.3">
      <c r="C1101"/>
    </row>
    <row r="1102" spans="3:3" x14ac:dyDescent="0.3">
      <c r="C1102"/>
    </row>
    <row r="1103" spans="3:3" x14ac:dyDescent="0.3">
      <c r="C1103"/>
    </row>
    <row r="1104" spans="3:3" x14ac:dyDescent="0.3">
      <c r="C1104"/>
    </row>
    <row r="1105" spans="3:3" x14ac:dyDescent="0.3">
      <c r="C1105"/>
    </row>
    <row r="1106" spans="3:3" x14ac:dyDescent="0.3">
      <c r="C1106"/>
    </row>
    <row r="1107" spans="3:3" x14ac:dyDescent="0.3">
      <c r="C1107"/>
    </row>
    <row r="1108" spans="3:3" x14ac:dyDescent="0.3">
      <c r="C1108"/>
    </row>
    <row r="1109" spans="3:3" x14ac:dyDescent="0.3">
      <c r="C1109"/>
    </row>
    <row r="1110" spans="3:3" x14ac:dyDescent="0.3">
      <c r="C1110"/>
    </row>
    <row r="1111" spans="3:3" x14ac:dyDescent="0.3">
      <c r="C1111"/>
    </row>
    <row r="1112" spans="3:3" x14ac:dyDescent="0.3">
      <c r="C1112"/>
    </row>
    <row r="1113" spans="3:3" x14ac:dyDescent="0.3">
      <c r="C1113"/>
    </row>
    <row r="1114" spans="3:3" x14ac:dyDescent="0.3">
      <c r="C1114"/>
    </row>
    <row r="1115" spans="3:3" x14ac:dyDescent="0.3">
      <c r="C1115"/>
    </row>
    <row r="1116" spans="3:3" x14ac:dyDescent="0.3">
      <c r="C1116"/>
    </row>
    <row r="1117" spans="3:3" x14ac:dyDescent="0.3">
      <c r="C1117"/>
    </row>
    <row r="1118" spans="3:3" x14ac:dyDescent="0.3">
      <c r="C1118"/>
    </row>
    <row r="1119" spans="3:3" x14ac:dyDescent="0.3">
      <c r="C1119"/>
    </row>
    <row r="1120" spans="3:3" x14ac:dyDescent="0.3">
      <c r="C1120"/>
    </row>
    <row r="1121" spans="3:3" x14ac:dyDescent="0.3">
      <c r="C1121"/>
    </row>
    <row r="1122" spans="3:3" x14ac:dyDescent="0.3">
      <c r="C1122"/>
    </row>
    <row r="1123" spans="3:3" x14ac:dyDescent="0.3">
      <c r="C1123"/>
    </row>
    <row r="1124" spans="3:3" x14ac:dyDescent="0.3">
      <c r="C1124"/>
    </row>
    <row r="1125" spans="3:3" x14ac:dyDescent="0.3">
      <c r="C1125"/>
    </row>
    <row r="1126" spans="3:3" x14ac:dyDescent="0.3">
      <c r="C1126"/>
    </row>
    <row r="1127" spans="3:3" x14ac:dyDescent="0.3">
      <c r="C1127"/>
    </row>
    <row r="1128" spans="3:3" x14ac:dyDescent="0.3">
      <c r="C1128"/>
    </row>
    <row r="1129" spans="3:3" x14ac:dyDescent="0.3">
      <c r="C1129"/>
    </row>
    <row r="1130" spans="3:3" x14ac:dyDescent="0.3">
      <c r="C1130"/>
    </row>
    <row r="1131" spans="3:3" x14ac:dyDescent="0.3">
      <c r="C1131"/>
    </row>
    <row r="1132" spans="3:3" x14ac:dyDescent="0.3">
      <c r="C1132"/>
    </row>
    <row r="1133" spans="3:3" x14ac:dyDescent="0.3">
      <c r="C1133"/>
    </row>
    <row r="1134" spans="3:3" x14ac:dyDescent="0.3">
      <c r="C1134"/>
    </row>
    <row r="1135" spans="3:3" x14ac:dyDescent="0.3">
      <c r="C1135"/>
    </row>
    <row r="1136" spans="3:3" x14ac:dyDescent="0.3">
      <c r="C1136"/>
    </row>
    <row r="1137" spans="3:3" x14ac:dyDescent="0.3">
      <c r="C1137"/>
    </row>
    <row r="1138" spans="3:3" x14ac:dyDescent="0.3">
      <c r="C1138"/>
    </row>
    <row r="1139" spans="3:3" x14ac:dyDescent="0.3">
      <c r="C1139"/>
    </row>
    <row r="1140" spans="3:3" x14ac:dyDescent="0.3">
      <c r="C1140"/>
    </row>
    <row r="1141" spans="3:3" x14ac:dyDescent="0.3">
      <c r="C1141"/>
    </row>
    <row r="1142" spans="3:3" x14ac:dyDescent="0.3">
      <c r="C1142"/>
    </row>
    <row r="1143" spans="3:3" x14ac:dyDescent="0.3">
      <c r="C1143"/>
    </row>
    <row r="1144" spans="3:3" x14ac:dyDescent="0.3">
      <c r="C1144"/>
    </row>
    <row r="1145" spans="3:3" x14ac:dyDescent="0.3">
      <c r="C1145"/>
    </row>
    <row r="1146" spans="3:3" x14ac:dyDescent="0.3">
      <c r="C1146"/>
    </row>
    <row r="1147" spans="3:3" x14ac:dyDescent="0.3">
      <c r="C1147"/>
    </row>
    <row r="1148" spans="3:3" x14ac:dyDescent="0.3">
      <c r="C1148"/>
    </row>
    <row r="1149" spans="3:3" x14ac:dyDescent="0.3">
      <c r="C1149"/>
    </row>
    <row r="1150" spans="3:3" x14ac:dyDescent="0.3">
      <c r="C1150"/>
    </row>
    <row r="1151" spans="3:3" x14ac:dyDescent="0.3">
      <c r="C1151"/>
    </row>
    <row r="1152" spans="3:3" x14ac:dyDescent="0.3">
      <c r="C1152"/>
    </row>
    <row r="1153" spans="3:3" x14ac:dyDescent="0.3">
      <c r="C1153"/>
    </row>
    <row r="1154" spans="3:3" x14ac:dyDescent="0.3">
      <c r="C1154"/>
    </row>
    <row r="1155" spans="3:3" x14ac:dyDescent="0.3">
      <c r="C1155"/>
    </row>
    <row r="1156" spans="3:3" x14ac:dyDescent="0.3">
      <c r="C1156"/>
    </row>
    <row r="1157" spans="3:3" x14ac:dyDescent="0.3">
      <c r="C1157"/>
    </row>
    <row r="1158" spans="3:3" x14ac:dyDescent="0.3">
      <c r="C1158"/>
    </row>
    <row r="1159" spans="3:3" x14ac:dyDescent="0.3">
      <c r="C1159"/>
    </row>
    <row r="1160" spans="3:3" x14ac:dyDescent="0.3">
      <c r="C1160"/>
    </row>
    <row r="1161" spans="3:3" x14ac:dyDescent="0.3">
      <c r="C1161"/>
    </row>
    <row r="1162" spans="3:3" x14ac:dyDescent="0.3">
      <c r="C1162"/>
    </row>
    <row r="1163" spans="3:3" x14ac:dyDescent="0.3">
      <c r="C1163"/>
    </row>
    <row r="1164" spans="3:3" x14ac:dyDescent="0.3">
      <c r="C1164"/>
    </row>
    <row r="1165" spans="3:3" x14ac:dyDescent="0.3">
      <c r="C1165"/>
    </row>
    <row r="1166" spans="3:3" x14ac:dyDescent="0.3">
      <c r="C1166"/>
    </row>
    <row r="1167" spans="3:3" x14ac:dyDescent="0.3">
      <c r="C1167"/>
    </row>
    <row r="1168" spans="3:3" x14ac:dyDescent="0.3">
      <c r="C1168"/>
    </row>
    <row r="1169" spans="3:3" x14ac:dyDescent="0.3">
      <c r="C1169"/>
    </row>
    <row r="1170" spans="3:3" x14ac:dyDescent="0.3">
      <c r="C1170"/>
    </row>
    <row r="1171" spans="3:3" x14ac:dyDescent="0.3">
      <c r="C1171"/>
    </row>
    <row r="1172" spans="3:3" x14ac:dyDescent="0.3">
      <c r="C1172"/>
    </row>
    <row r="1173" spans="3:3" x14ac:dyDescent="0.3">
      <c r="C1173"/>
    </row>
    <row r="1174" spans="3:3" x14ac:dyDescent="0.3">
      <c r="C1174"/>
    </row>
    <row r="1175" spans="3:3" x14ac:dyDescent="0.3">
      <c r="C1175"/>
    </row>
    <row r="1176" spans="3:3" x14ac:dyDescent="0.3">
      <c r="C1176"/>
    </row>
    <row r="1177" spans="3:3" x14ac:dyDescent="0.3">
      <c r="C1177"/>
    </row>
    <row r="1178" spans="3:3" x14ac:dyDescent="0.3">
      <c r="C1178"/>
    </row>
    <row r="1179" spans="3:3" x14ac:dyDescent="0.3">
      <c r="C1179"/>
    </row>
    <row r="1180" spans="3:3" x14ac:dyDescent="0.3">
      <c r="C1180"/>
    </row>
    <row r="1181" spans="3:3" x14ac:dyDescent="0.3">
      <c r="C1181"/>
    </row>
    <row r="1182" spans="3:3" x14ac:dyDescent="0.3">
      <c r="C1182"/>
    </row>
    <row r="1183" spans="3:3" x14ac:dyDescent="0.3">
      <c r="C1183"/>
    </row>
    <row r="1184" spans="3:3" x14ac:dyDescent="0.3">
      <c r="C1184"/>
    </row>
    <row r="1185" spans="3:3" x14ac:dyDescent="0.3">
      <c r="C1185"/>
    </row>
    <row r="1186" spans="3:3" x14ac:dyDescent="0.3">
      <c r="C1186"/>
    </row>
    <row r="1187" spans="3:3" x14ac:dyDescent="0.3">
      <c r="C1187"/>
    </row>
    <row r="1188" spans="3:3" x14ac:dyDescent="0.3">
      <c r="C1188"/>
    </row>
    <row r="1189" spans="3:3" x14ac:dyDescent="0.3">
      <c r="C1189"/>
    </row>
    <row r="1190" spans="3:3" x14ac:dyDescent="0.3">
      <c r="C1190"/>
    </row>
    <row r="1191" spans="3:3" x14ac:dyDescent="0.3">
      <c r="C1191"/>
    </row>
    <row r="1192" spans="3:3" x14ac:dyDescent="0.3">
      <c r="C1192"/>
    </row>
    <row r="1193" spans="3:3" x14ac:dyDescent="0.3">
      <c r="C1193"/>
    </row>
    <row r="1194" spans="3:3" x14ac:dyDescent="0.3">
      <c r="C1194"/>
    </row>
    <row r="1195" spans="3:3" x14ac:dyDescent="0.3">
      <c r="C1195"/>
    </row>
    <row r="1196" spans="3:3" x14ac:dyDescent="0.3">
      <c r="C1196"/>
    </row>
    <row r="1197" spans="3:3" x14ac:dyDescent="0.3">
      <c r="C1197"/>
    </row>
    <row r="1198" spans="3:3" x14ac:dyDescent="0.3">
      <c r="C1198"/>
    </row>
    <row r="1199" spans="3:3" x14ac:dyDescent="0.3">
      <c r="C1199"/>
    </row>
    <row r="1200" spans="3:3" x14ac:dyDescent="0.3">
      <c r="C1200"/>
    </row>
    <row r="1201" spans="3:3" x14ac:dyDescent="0.3">
      <c r="C1201"/>
    </row>
    <row r="1202" spans="3:3" x14ac:dyDescent="0.3">
      <c r="C1202"/>
    </row>
    <row r="1203" spans="3:3" x14ac:dyDescent="0.3">
      <c r="C1203"/>
    </row>
    <row r="1204" spans="3:3" x14ac:dyDescent="0.3">
      <c r="C1204"/>
    </row>
    <row r="1205" spans="3:3" x14ac:dyDescent="0.3">
      <c r="C1205"/>
    </row>
    <row r="1206" spans="3:3" x14ac:dyDescent="0.3">
      <c r="C1206"/>
    </row>
    <row r="1207" spans="3:3" x14ac:dyDescent="0.3">
      <c r="C1207"/>
    </row>
    <row r="1208" spans="3:3" x14ac:dyDescent="0.3">
      <c r="C1208"/>
    </row>
    <row r="1209" spans="3:3" x14ac:dyDescent="0.3">
      <c r="C1209"/>
    </row>
    <row r="1210" spans="3:3" x14ac:dyDescent="0.3">
      <c r="C1210"/>
    </row>
    <row r="1211" spans="3:3" x14ac:dyDescent="0.3">
      <c r="C1211"/>
    </row>
    <row r="1212" spans="3:3" x14ac:dyDescent="0.3">
      <c r="C1212"/>
    </row>
    <row r="1213" spans="3:3" x14ac:dyDescent="0.3">
      <c r="C1213"/>
    </row>
    <row r="1214" spans="3:3" x14ac:dyDescent="0.3">
      <c r="C1214"/>
    </row>
    <row r="1215" spans="3:3" x14ac:dyDescent="0.3">
      <c r="C1215"/>
    </row>
    <row r="1216" spans="3:3" x14ac:dyDescent="0.3">
      <c r="C1216"/>
    </row>
    <row r="1217" spans="3:3" x14ac:dyDescent="0.3">
      <c r="C1217"/>
    </row>
    <row r="1218" spans="3:3" x14ac:dyDescent="0.3">
      <c r="C1218"/>
    </row>
    <row r="1219" spans="3:3" x14ac:dyDescent="0.3">
      <c r="C1219"/>
    </row>
    <row r="1220" spans="3:3" x14ac:dyDescent="0.3">
      <c r="C1220"/>
    </row>
    <row r="1221" spans="3:3" x14ac:dyDescent="0.3">
      <c r="C1221"/>
    </row>
    <row r="1222" spans="3:3" x14ac:dyDescent="0.3">
      <c r="C1222"/>
    </row>
    <row r="1223" spans="3:3" x14ac:dyDescent="0.3">
      <c r="C1223"/>
    </row>
    <row r="1224" spans="3:3" x14ac:dyDescent="0.3">
      <c r="C1224"/>
    </row>
    <row r="1225" spans="3:3" x14ac:dyDescent="0.3">
      <c r="C1225"/>
    </row>
    <row r="1226" spans="3:3" x14ac:dyDescent="0.3">
      <c r="C1226"/>
    </row>
    <row r="1227" spans="3:3" x14ac:dyDescent="0.3">
      <c r="C1227"/>
    </row>
    <row r="1228" spans="3:3" x14ac:dyDescent="0.3">
      <c r="C1228"/>
    </row>
    <row r="1229" spans="3:3" x14ac:dyDescent="0.3">
      <c r="C1229"/>
    </row>
    <row r="1230" spans="3:3" x14ac:dyDescent="0.3">
      <c r="C1230"/>
    </row>
    <row r="1231" spans="3:3" x14ac:dyDescent="0.3">
      <c r="C1231"/>
    </row>
    <row r="1232" spans="3:3" x14ac:dyDescent="0.3">
      <c r="C1232"/>
    </row>
    <row r="1233" spans="3:3" x14ac:dyDescent="0.3">
      <c r="C1233"/>
    </row>
    <row r="1234" spans="3:3" x14ac:dyDescent="0.3">
      <c r="C1234"/>
    </row>
    <row r="1235" spans="3:3" x14ac:dyDescent="0.3">
      <c r="C1235"/>
    </row>
    <row r="1236" spans="3:3" x14ac:dyDescent="0.3">
      <c r="C1236"/>
    </row>
    <row r="1237" spans="3:3" x14ac:dyDescent="0.3">
      <c r="C1237"/>
    </row>
    <row r="1238" spans="3:3" x14ac:dyDescent="0.3">
      <c r="C1238"/>
    </row>
    <row r="1239" spans="3:3" x14ac:dyDescent="0.3">
      <c r="C1239"/>
    </row>
    <row r="1240" spans="3:3" x14ac:dyDescent="0.3">
      <c r="C1240"/>
    </row>
    <row r="1241" spans="3:3" x14ac:dyDescent="0.3">
      <c r="C1241"/>
    </row>
    <row r="1242" spans="3:3" x14ac:dyDescent="0.3">
      <c r="C1242"/>
    </row>
    <row r="1243" spans="3:3" x14ac:dyDescent="0.3">
      <c r="C1243"/>
    </row>
    <row r="1244" spans="3:3" x14ac:dyDescent="0.3">
      <c r="C1244"/>
    </row>
    <row r="1245" spans="3:3" x14ac:dyDescent="0.3">
      <c r="C1245"/>
    </row>
    <row r="1246" spans="3:3" x14ac:dyDescent="0.3">
      <c r="C1246"/>
    </row>
    <row r="1247" spans="3:3" x14ac:dyDescent="0.3">
      <c r="C1247"/>
    </row>
    <row r="1248" spans="3:3" x14ac:dyDescent="0.3">
      <c r="C1248"/>
    </row>
    <row r="1249" spans="3:3" x14ac:dyDescent="0.3">
      <c r="C1249"/>
    </row>
    <row r="1250" spans="3:3" x14ac:dyDescent="0.3">
      <c r="C1250"/>
    </row>
    <row r="1251" spans="3:3" x14ac:dyDescent="0.3">
      <c r="C1251"/>
    </row>
    <row r="1252" spans="3:3" x14ac:dyDescent="0.3">
      <c r="C1252"/>
    </row>
    <row r="1253" spans="3:3" x14ac:dyDescent="0.3">
      <c r="C1253"/>
    </row>
    <row r="1254" spans="3:3" x14ac:dyDescent="0.3">
      <c r="C1254"/>
    </row>
    <row r="1255" spans="3:3" x14ac:dyDescent="0.3">
      <c r="C1255"/>
    </row>
    <row r="1256" spans="3:3" x14ac:dyDescent="0.3">
      <c r="C1256"/>
    </row>
    <row r="1257" spans="3:3" x14ac:dyDescent="0.3">
      <c r="C1257"/>
    </row>
    <row r="1258" spans="3:3" x14ac:dyDescent="0.3">
      <c r="C1258"/>
    </row>
    <row r="1259" spans="3:3" x14ac:dyDescent="0.3">
      <c r="C1259"/>
    </row>
    <row r="1260" spans="3:3" x14ac:dyDescent="0.3">
      <c r="C1260"/>
    </row>
    <row r="1261" spans="3:3" x14ac:dyDescent="0.3">
      <c r="C1261"/>
    </row>
    <row r="1262" spans="3:3" x14ac:dyDescent="0.3">
      <c r="C1262"/>
    </row>
    <row r="1263" spans="3:3" x14ac:dyDescent="0.3">
      <c r="C1263"/>
    </row>
    <row r="1264" spans="3:3" x14ac:dyDescent="0.3">
      <c r="C1264"/>
    </row>
    <row r="1265" spans="3:3" x14ac:dyDescent="0.3">
      <c r="C1265"/>
    </row>
    <row r="1266" spans="3:3" x14ac:dyDescent="0.3">
      <c r="C1266"/>
    </row>
    <row r="1267" spans="3:3" x14ac:dyDescent="0.3">
      <c r="C1267"/>
    </row>
    <row r="1268" spans="3:3" x14ac:dyDescent="0.3">
      <c r="C1268"/>
    </row>
    <row r="1269" spans="3:3" x14ac:dyDescent="0.3">
      <c r="C1269"/>
    </row>
    <row r="1270" spans="3:3" x14ac:dyDescent="0.3">
      <c r="C1270"/>
    </row>
    <row r="1271" spans="3:3" x14ac:dyDescent="0.3">
      <c r="C1271"/>
    </row>
    <row r="1272" spans="3:3" x14ac:dyDescent="0.3">
      <c r="C1272"/>
    </row>
    <row r="1273" spans="3:3" x14ac:dyDescent="0.3">
      <c r="C1273"/>
    </row>
    <row r="1274" spans="3:3" x14ac:dyDescent="0.3">
      <c r="C1274"/>
    </row>
    <row r="1275" spans="3:3" x14ac:dyDescent="0.3">
      <c r="C1275"/>
    </row>
    <row r="1276" spans="3:3" x14ac:dyDescent="0.3">
      <c r="C1276"/>
    </row>
    <row r="1277" spans="3:3" x14ac:dyDescent="0.3">
      <c r="C1277"/>
    </row>
    <row r="1278" spans="3:3" x14ac:dyDescent="0.3">
      <c r="C1278"/>
    </row>
    <row r="1279" spans="3:3" x14ac:dyDescent="0.3">
      <c r="C1279"/>
    </row>
    <row r="1280" spans="3:3" x14ac:dyDescent="0.3">
      <c r="C1280"/>
    </row>
    <row r="1281" spans="3:3" x14ac:dyDescent="0.3">
      <c r="C1281"/>
    </row>
    <row r="1282" spans="3:3" x14ac:dyDescent="0.3">
      <c r="C1282"/>
    </row>
    <row r="1283" spans="3:3" x14ac:dyDescent="0.3">
      <c r="C1283"/>
    </row>
    <row r="1284" spans="3:3" x14ac:dyDescent="0.3">
      <c r="C1284"/>
    </row>
    <row r="1285" spans="3:3" x14ac:dyDescent="0.3">
      <c r="C1285"/>
    </row>
    <row r="1286" spans="3:3" x14ac:dyDescent="0.3">
      <c r="C1286"/>
    </row>
    <row r="1287" spans="3:3" x14ac:dyDescent="0.3">
      <c r="C1287"/>
    </row>
    <row r="1288" spans="3:3" x14ac:dyDescent="0.3">
      <c r="C1288"/>
    </row>
    <row r="1289" spans="3:3" x14ac:dyDescent="0.3">
      <c r="C1289"/>
    </row>
    <row r="1290" spans="3:3" x14ac:dyDescent="0.3">
      <c r="C1290"/>
    </row>
    <row r="1291" spans="3:3" x14ac:dyDescent="0.3">
      <c r="C1291"/>
    </row>
    <row r="1292" spans="3:3" x14ac:dyDescent="0.3">
      <c r="C1292"/>
    </row>
    <row r="1293" spans="3:3" x14ac:dyDescent="0.3">
      <c r="C1293"/>
    </row>
    <row r="1294" spans="3:3" x14ac:dyDescent="0.3">
      <c r="C1294"/>
    </row>
    <row r="1295" spans="3:3" x14ac:dyDescent="0.3">
      <c r="C1295"/>
    </row>
    <row r="1296" spans="3:3" x14ac:dyDescent="0.3">
      <c r="C1296"/>
    </row>
    <row r="1297" spans="3:3" x14ac:dyDescent="0.3">
      <c r="C1297"/>
    </row>
    <row r="1298" spans="3:3" x14ac:dyDescent="0.3">
      <c r="C1298"/>
    </row>
    <row r="1299" spans="3:3" x14ac:dyDescent="0.3">
      <c r="C1299"/>
    </row>
    <row r="1300" spans="3:3" x14ac:dyDescent="0.3">
      <c r="C1300"/>
    </row>
    <row r="1301" spans="3:3" x14ac:dyDescent="0.3">
      <c r="C1301"/>
    </row>
    <row r="1302" spans="3:3" x14ac:dyDescent="0.3">
      <c r="C1302"/>
    </row>
    <row r="1303" spans="3:3" x14ac:dyDescent="0.3">
      <c r="C1303"/>
    </row>
    <row r="1304" spans="3:3" x14ac:dyDescent="0.3">
      <c r="C1304"/>
    </row>
    <row r="1305" spans="3:3" x14ac:dyDescent="0.3">
      <c r="C1305"/>
    </row>
    <row r="1306" spans="3:3" x14ac:dyDescent="0.3">
      <c r="C1306"/>
    </row>
    <row r="1307" spans="3:3" x14ac:dyDescent="0.3">
      <c r="C1307"/>
    </row>
    <row r="1308" spans="3:3" x14ac:dyDescent="0.3">
      <c r="C1308"/>
    </row>
    <row r="1309" spans="3:3" x14ac:dyDescent="0.3">
      <c r="C1309"/>
    </row>
    <row r="1310" spans="3:3" x14ac:dyDescent="0.3">
      <c r="C1310"/>
    </row>
    <row r="1311" spans="3:3" x14ac:dyDescent="0.3">
      <c r="C1311"/>
    </row>
    <row r="1312" spans="3:3" x14ac:dyDescent="0.3">
      <c r="C1312"/>
    </row>
    <row r="1313" spans="3:3" x14ac:dyDescent="0.3">
      <c r="C1313"/>
    </row>
    <row r="1314" spans="3:3" x14ac:dyDescent="0.3">
      <c r="C1314"/>
    </row>
    <row r="1315" spans="3:3" x14ac:dyDescent="0.3">
      <c r="C1315"/>
    </row>
    <row r="1316" spans="3:3" x14ac:dyDescent="0.3">
      <c r="C1316"/>
    </row>
    <row r="1317" spans="3:3" x14ac:dyDescent="0.3">
      <c r="C1317"/>
    </row>
    <row r="1318" spans="3:3" x14ac:dyDescent="0.3">
      <c r="C1318"/>
    </row>
    <row r="1319" spans="3:3" x14ac:dyDescent="0.3">
      <c r="C1319"/>
    </row>
    <row r="1320" spans="3:3" x14ac:dyDescent="0.3">
      <c r="C1320"/>
    </row>
    <row r="1321" spans="3:3" x14ac:dyDescent="0.3">
      <c r="C1321"/>
    </row>
    <row r="1322" spans="3:3" x14ac:dyDescent="0.3">
      <c r="C1322"/>
    </row>
    <row r="1323" spans="3:3" x14ac:dyDescent="0.3">
      <c r="C1323"/>
    </row>
    <row r="1324" spans="3:3" x14ac:dyDescent="0.3">
      <c r="C1324"/>
    </row>
    <row r="1325" spans="3:3" x14ac:dyDescent="0.3">
      <c r="C1325"/>
    </row>
    <row r="1326" spans="3:3" x14ac:dyDescent="0.3">
      <c r="C1326"/>
    </row>
    <row r="1327" spans="3:3" x14ac:dyDescent="0.3">
      <c r="C1327"/>
    </row>
    <row r="1328" spans="3:3" x14ac:dyDescent="0.3">
      <c r="C1328"/>
    </row>
    <row r="1329" spans="3:3" x14ac:dyDescent="0.3">
      <c r="C1329"/>
    </row>
    <row r="1330" spans="3:3" x14ac:dyDescent="0.3">
      <c r="C1330"/>
    </row>
    <row r="1331" spans="3:3" x14ac:dyDescent="0.3">
      <c r="C1331"/>
    </row>
    <row r="1332" spans="3:3" x14ac:dyDescent="0.3">
      <c r="C1332"/>
    </row>
    <row r="1333" spans="3:3" x14ac:dyDescent="0.3">
      <c r="C1333"/>
    </row>
    <row r="1334" spans="3:3" x14ac:dyDescent="0.3">
      <c r="C1334"/>
    </row>
    <row r="1335" spans="3:3" x14ac:dyDescent="0.3">
      <c r="C1335"/>
    </row>
    <row r="1336" spans="3:3" x14ac:dyDescent="0.3">
      <c r="C1336"/>
    </row>
    <row r="1337" spans="3:3" x14ac:dyDescent="0.3">
      <c r="C1337"/>
    </row>
    <row r="1338" spans="3:3" x14ac:dyDescent="0.3">
      <c r="C1338"/>
    </row>
    <row r="1339" spans="3:3" x14ac:dyDescent="0.3">
      <c r="C1339"/>
    </row>
    <row r="1340" spans="3:3" x14ac:dyDescent="0.3">
      <c r="C1340"/>
    </row>
    <row r="1341" spans="3:3" x14ac:dyDescent="0.3">
      <c r="C1341"/>
    </row>
    <row r="1342" spans="3:3" x14ac:dyDescent="0.3">
      <c r="C1342"/>
    </row>
    <row r="1343" spans="3:3" x14ac:dyDescent="0.3">
      <c r="C1343"/>
    </row>
    <row r="1344" spans="3:3" x14ac:dyDescent="0.3">
      <c r="C1344"/>
    </row>
    <row r="1345" spans="3:3" x14ac:dyDescent="0.3">
      <c r="C1345"/>
    </row>
    <row r="1346" spans="3:3" x14ac:dyDescent="0.3">
      <c r="C1346"/>
    </row>
    <row r="1347" spans="3:3" x14ac:dyDescent="0.3">
      <c r="C1347"/>
    </row>
    <row r="1348" spans="3:3" x14ac:dyDescent="0.3">
      <c r="C1348"/>
    </row>
    <row r="1349" spans="3:3" x14ac:dyDescent="0.3">
      <c r="C1349"/>
    </row>
    <row r="1350" spans="3:3" x14ac:dyDescent="0.3">
      <c r="C1350"/>
    </row>
    <row r="1351" spans="3:3" x14ac:dyDescent="0.3">
      <c r="C1351"/>
    </row>
    <row r="1352" spans="3:3" x14ac:dyDescent="0.3">
      <c r="C1352"/>
    </row>
    <row r="1353" spans="3:3" x14ac:dyDescent="0.3">
      <c r="C1353"/>
    </row>
    <row r="1354" spans="3:3" x14ac:dyDescent="0.3">
      <c r="C1354"/>
    </row>
    <row r="1355" spans="3:3" x14ac:dyDescent="0.3">
      <c r="C1355"/>
    </row>
    <row r="1356" spans="3:3" x14ac:dyDescent="0.3">
      <c r="C1356"/>
    </row>
    <row r="1357" spans="3:3" x14ac:dyDescent="0.3">
      <c r="C1357"/>
    </row>
    <row r="1358" spans="3:3" x14ac:dyDescent="0.3">
      <c r="C1358"/>
    </row>
    <row r="1359" spans="3:3" x14ac:dyDescent="0.3">
      <c r="C1359"/>
    </row>
    <row r="1360" spans="3:3" x14ac:dyDescent="0.3">
      <c r="C1360"/>
    </row>
    <row r="1361" spans="3:3" x14ac:dyDescent="0.3">
      <c r="C1361"/>
    </row>
    <row r="1362" spans="3:3" x14ac:dyDescent="0.3">
      <c r="C1362"/>
    </row>
    <row r="1363" spans="3:3" x14ac:dyDescent="0.3">
      <c r="C1363"/>
    </row>
    <row r="1364" spans="3:3" x14ac:dyDescent="0.3">
      <c r="C1364"/>
    </row>
    <row r="1365" spans="3:3" x14ac:dyDescent="0.3">
      <c r="C1365"/>
    </row>
    <row r="1366" spans="3:3" x14ac:dyDescent="0.3">
      <c r="C1366"/>
    </row>
    <row r="1367" spans="3:3" x14ac:dyDescent="0.3">
      <c r="C1367"/>
    </row>
    <row r="1368" spans="3:3" x14ac:dyDescent="0.3">
      <c r="C1368"/>
    </row>
    <row r="1369" spans="3:3" x14ac:dyDescent="0.3">
      <c r="C1369"/>
    </row>
    <row r="1370" spans="3:3" x14ac:dyDescent="0.3">
      <c r="C1370"/>
    </row>
    <row r="1371" spans="3:3" x14ac:dyDescent="0.3">
      <c r="C1371"/>
    </row>
    <row r="1372" spans="3:3" x14ac:dyDescent="0.3">
      <c r="C1372"/>
    </row>
    <row r="1373" spans="3:3" x14ac:dyDescent="0.3">
      <c r="C1373"/>
    </row>
    <row r="1374" spans="3:3" x14ac:dyDescent="0.3">
      <c r="C1374"/>
    </row>
    <row r="1375" spans="3:3" x14ac:dyDescent="0.3">
      <c r="C1375"/>
    </row>
    <row r="1376" spans="3:3" x14ac:dyDescent="0.3">
      <c r="C1376"/>
    </row>
    <row r="1377" spans="3:3" x14ac:dyDescent="0.3">
      <c r="C1377"/>
    </row>
    <row r="1378" spans="3:3" x14ac:dyDescent="0.3">
      <c r="C1378"/>
    </row>
    <row r="1379" spans="3:3" x14ac:dyDescent="0.3">
      <c r="C1379"/>
    </row>
    <row r="1380" spans="3:3" x14ac:dyDescent="0.3">
      <c r="C1380"/>
    </row>
    <row r="1381" spans="3:3" x14ac:dyDescent="0.3">
      <c r="C1381"/>
    </row>
    <row r="1382" spans="3:3" x14ac:dyDescent="0.3">
      <c r="C1382"/>
    </row>
    <row r="1383" spans="3:3" x14ac:dyDescent="0.3">
      <c r="C1383"/>
    </row>
    <row r="1384" spans="3:3" x14ac:dyDescent="0.3">
      <c r="C1384"/>
    </row>
    <row r="1385" spans="3:3" x14ac:dyDescent="0.3">
      <c r="C1385"/>
    </row>
    <row r="1386" spans="3:3" x14ac:dyDescent="0.3">
      <c r="C1386"/>
    </row>
    <row r="1387" spans="3:3" x14ac:dyDescent="0.3">
      <c r="C1387"/>
    </row>
    <row r="1388" spans="3:3" x14ac:dyDescent="0.3">
      <c r="C1388"/>
    </row>
    <row r="1389" spans="3:3" x14ac:dyDescent="0.3">
      <c r="C1389"/>
    </row>
    <row r="1390" spans="3:3" x14ac:dyDescent="0.3">
      <c r="C1390"/>
    </row>
    <row r="1391" spans="3:3" x14ac:dyDescent="0.3">
      <c r="C1391"/>
    </row>
    <row r="1392" spans="3:3" x14ac:dyDescent="0.3">
      <c r="C1392"/>
    </row>
    <row r="1393" spans="3:3" x14ac:dyDescent="0.3">
      <c r="C1393"/>
    </row>
    <row r="1394" spans="3:3" x14ac:dyDescent="0.3">
      <c r="C1394"/>
    </row>
    <row r="1395" spans="3:3" x14ac:dyDescent="0.3">
      <c r="C1395"/>
    </row>
    <row r="1396" spans="3:3" x14ac:dyDescent="0.3">
      <c r="C1396"/>
    </row>
    <row r="1397" spans="3:3" x14ac:dyDescent="0.3">
      <c r="C1397"/>
    </row>
    <row r="1398" spans="3:3" x14ac:dyDescent="0.3">
      <c r="C1398"/>
    </row>
    <row r="1399" spans="3:3" x14ac:dyDescent="0.3">
      <c r="C1399"/>
    </row>
    <row r="1400" spans="3:3" x14ac:dyDescent="0.3">
      <c r="C1400"/>
    </row>
    <row r="1401" spans="3:3" x14ac:dyDescent="0.3">
      <c r="C1401"/>
    </row>
    <row r="1402" spans="3:3" x14ac:dyDescent="0.3">
      <c r="C1402"/>
    </row>
    <row r="1403" spans="3:3" x14ac:dyDescent="0.3">
      <c r="C1403"/>
    </row>
    <row r="1404" spans="3:3" x14ac:dyDescent="0.3">
      <c r="C1404"/>
    </row>
    <row r="1405" spans="3:3" x14ac:dyDescent="0.3">
      <c r="C1405"/>
    </row>
    <row r="1406" spans="3:3" x14ac:dyDescent="0.3">
      <c r="C1406"/>
    </row>
    <row r="1407" spans="3:3" x14ac:dyDescent="0.3">
      <c r="C1407"/>
    </row>
    <row r="1408" spans="3:3" x14ac:dyDescent="0.3">
      <c r="C1408"/>
    </row>
    <row r="1409" spans="3:3" x14ac:dyDescent="0.3">
      <c r="C1409"/>
    </row>
    <row r="1410" spans="3:3" x14ac:dyDescent="0.3">
      <c r="C1410"/>
    </row>
    <row r="1411" spans="3:3" x14ac:dyDescent="0.3">
      <c r="C1411"/>
    </row>
    <row r="1412" spans="3:3" x14ac:dyDescent="0.3">
      <c r="C1412"/>
    </row>
    <row r="1413" spans="3:3" x14ac:dyDescent="0.3">
      <c r="C1413"/>
    </row>
    <row r="1414" spans="3:3" x14ac:dyDescent="0.3">
      <c r="C1414"/>
    </row>
    <row r="1415" spans="3:3" x14ac:dyDescent="0.3">
      <c r="C1415"/>
    </row>
    <row r="1416" spans="3:3" x14ac:dyDescent="0.3">
      <c r="C1416"/>
    </row>
    <row r="1417" spans="3:3" x14ac:dyDescent="0.3">
      <c r="C1417"/>
    </row>
    <row r="1418" spans="3:3" x14ac:dyDescent="0.3">
      <c r="C1418"/>
    </row>
    <row r="1419" spans="3:3" x14ac:dyDescent="0.3">
      <c r="C1419"/>
    </row>
    <row r="1420" spans="3:3" x14ac:dyDescent="0.3">
      <c r="C1420"/>
    </row>
    <row r="1421" spans="3:3" x14ac:dyDescent="0.3">
      <c r="C1421"/>
    </row>
    <row r="1422" spans="3:3" x14ac:dyDescent="0.3">
      <c r="C1422"/>
    </row>
    <row r="1423" spans="3:3" x14ac:dyDescent="0.3">
      <c r="C1423"/>
    </row>
    <row r="1424" spans="3:3" x14ac:dyDescent="0.3">
      <c r="C1424"/>
    </row>
    <row r="1425" spans="3:3" x14ac:dyDescent="0.3">
      <c r="C1425"/>
    </row>
    <row r="1426" spans="3:3" x14ac:dyDescent="0.3">
      <c r="C1426"/>
    </row>
    <row r="1427" spans="3:3" x14ac:dyDescent="0.3">
      <c r="C1427"/>
    </row>
    <row r="1428" spans="3:3" x14ac:dyDescent="0.3">
      <c r="C1428"/>
    </row>
    <row r="1429" spans="3:3" x14ac:dyDescent="0.3">
      <c r="C1429"/>
    </row>
    <row r="1430" spans="3:3" x14ac:dyDescent="0.3">
      <c r="C1430"/>
    </row>
    <row r="1431" spans="3:3" x14ac:dyDescent="0.3">
      <c r="C1431"/>
    </row>
    <row r="1432" spans="3:3" x14ac:dyDescent="0.3">
      <c r="C1432"/>
    </row>
    <row r="1433" spans="3:3" x14ac:dyDescent="0.3">
      <c r="C1433"/>
    </row>
    <row r="1434" spans="3:3" x14ac:dyDescent="0.3">
      <c r="C1434"/>
    </row>
    <row r="1435" spans="3:3" x14ac:dyDescent="0.3">
      <c r="C1435"/>
    </row>
    <row r="1436" spans="3:3" x14ac:dyDescent="0.3">
      <c r="C1436"/>
    </row>
    <row r="1437" spans="3:3" x14ac:dyDescent="0.3">
      <c r="C1437"/>
    </row>
    <row r="1438" spans="3:3" x14ac:dyDescent="0.3">
      <c r="C1438"/>
    </row>
    <row r="1439" spans="3:3" x14ac:dyDescent="0.3">
      <c r="C1439"/>
    </row>
    <row r="1440" spans="3:3" x14ac:dyDescent="0.3">
      <c r="C1440"/>
    </row>
    <row r="1441" spans="3:3" x14ac:dyDescent="0.3">
      <c r="C1441"/>
    </row>
    <row r="1442" spans="3:3" x14ac:dyDescent="0.3">
      <c r="C1442"/>
    </row>
    <row r="1443" spans="3:3" x14ac:dyDescent="0.3">
      <c r="C1443"/>
    </row>
    <row r="1444" spans="3:3" x14ac:dyDescent="0.3">
      <c r="C1444"/>
    </row>
    <row r="1445" spans="3:3" x14ac:dyDescent="0.3">
      <c r="C1445"/>
    </row>
    <row r="1446" spans="3:3" x14ac:dyDescent="0.3">
      <c r="C1446"/>
    </row>
    <row r="1447" spans="3:3" x14ac:dyDescent="0.3">
      <c r="C1447"/>
    </row>
    <row r="1448" spans="3:3" x14ac:dyDescent="0.3">
      <c r="C1448"/>
    </row>
    <row r="1449" spans="3:3" x14ac:dyDescent="0.3">
      <c r="C1449"/>
    </row>
    <row r="1450" spans="3:3" x14ac:dyDescent="0.3">
      <c r="C1450"/>
    </row>
    <row r="1451" spans="3:3" x14ac:dyDescent="0.3">
      <c r="C1451"/>
    </row>
    <row r="1452" spans="3:3" x14ac:dyDescent="0.3">
      <c r="C1452"/>
    </row>
    <row r="1453" spans="3:3" x14ac:dyDescent="0.3">
      <c r="C1453"/>
    </row>
    <row r="1454" spans="3:3" x14ac:dyDescent="0.3">
      <c r="C1454"/>
    </row>
    <row r="1455" spans="3:3" x14ac:dyDescent="0.3">
      <c r="C1455"/>
    </row>
    <row r="1456" spans="3:3" x14ac:dyDescent="0.3">
      <c r="C1456"/>
    </row>
    <row r="1457" spans="3:3" x14ac:dyDescent="0.3">
      <c r="C1457"/>
    </row>
    <row r="1458" spans="3:3" x14ac:dyDescent="0.3">
      <c r="C1458"/>
    </row>
    <row r="1459" spans="3:3" x14ac:dyDescent="0.3">
      <c r="C1459"/>
    </row>
    <row r="1460" spans="3:3" x14ac:dyDescent="0.3">
      <c r="C1460"/>
    </row>
    <row r="1461" spans="3:3" x14ac:dyDescent="0.3">
      <c r="C1461"/>
    </row>
    <row r="1462" spans="3:3" x14ac:dyDescent="0.3">
      <c r="C1462"/>
    </row>
    <row r="1463" spans="3:3" x14ac:dyDescent="0.3">
      <c r="C1463"/>
    </row>
    <row r="1464" spans="3:3" x14ac:dyDescent="0.3">
      <c r="C1464"/>
    </row>
    <row r="1465" spans="3:3" x14ac:dyDescent="0.3">
      <c r="C1465"/>
    </row>
    <row r="1466" spans="3:3" x14ac:dyDescent="0.3">
      <c r="C1466"/>
    </row>
    <row r="1467" spans="3:3" x14ac:dyDescent="0.3">
      <c r="C1467"/>
    </row>
    <row r="1468" spans="3:3" x14ac:dyDescent="0.3">
      <c r="C1468"/>
    </row>
    <row r="1469" spans="3:3" x14ac:dyDescent="0.3">
      <c r="C1469"/>
    </row>
    <row r="1470" spans="3:3" x14ac:dyDescent="0.3">
      <c r="C1470"/>
    </row>
    <row r="1471" spans="3:3" x14ac:dyDescent="0.3">
      <c r="C1471"/>
    </row>
    <row r="1472" spans="3:3" x14ac:dyDescent="0.3">
      <c r="C1472"/>
    </row>
    <row r="1473" spans="3:3" x14ac:dyDescent="0.3">
      <c r="C1473"/>
    </row>
    <row r="1474" spans="3:3" x14ac:dyDescent="0.3">
      <c r="C1474"/>
    </row>
    <row r="1475" spans="3:3" x14ac:dyDescent="0.3">
      <c r="C1475"/>
    </row>
    <row r="1476" spans="3:3" x14ac:dyDescent="0.3">
      <c r="C1476"/>
    </row>
    <row r="1477" spans="3:3" x14ac:dyDescent="0.3">
      <c r="C1477"/>
    </row>
    <row r="1478" spans="3:3" x14ac:dyDescent="0.3">
      <c r="C1478"/>
    </row>
    <row r="1479" spans="3:3" x14ac:dyDescent="0.3">
      <c r="C1479"/>
    </row>
    <row r="1480" spans="3:3" x14ac:dyDescent="0.3">
      <c r="C1480"/>
    </row>
    <row r="1481" spans="3:3" x14ac:dyDescent="0.3">
      <c r="C1481"/>
    </row>
    <row r="1482" spans="3:3" x14ac:dyDescent="0.3">
      <c r="C1482"/>
    </row>
    <row r="1483" spans="3:3" x14ac:dyDescent="0.3">
      <c r="C1483"/>
    </row>
    <row r="1484" spans="3:3" x14ac:dyDescent="0.3">
      <c r="C1484"/>
    </row>
    <row r="1485" spans="3:3" x14ac:dyDescent="0.3">
      <c r="C1485"/>
    </row>
    <row r="1486" spans="3:3" x14ac:dyDescent="0.3">
      <c r="C1486"/>
    </row>
    <row r="1487" spans="3:3" x14ac:dyDescent="0.3">
      <c r="C1487"/>
    </row>
    <row r="1488" spans="3:3" x14ac:dyDescent="0.3">
      <c r="C1488"/>
    </row>
    <row r="1489" spans="3:3" x14ac:dyDescent="0.3">
      <c r="C1489"/>
    </row>
    <row r="1490" spans="3:3" x14ac:dyDescent="0.3">
      <c r="C1490"/>
    </row>
    <row r="1491" spans="3:3" x14ac:dyDescent="0.3">
      <c r="C1491"/>
    </row>
    <row r="1492" spans="3:3" x14ac:dyDescent="0.3">
      <c r="C1492"/>
    </row>
    <row r="1493" spans="3:3" x14ac:dyDescent="0.3">
      <c r="C1493"/>
    </row>
    <row r="1494" spans="3:3" x14ac:dyDescent="0.3">
      <c r="C1494"/>
    </row>
    <row r="1495" spans="3:3" x14ac:dyDescent="0.3">
      <c r="C1495"/>
    </row>
    <row r="1496" spans="3:3" x14ac:dyDescent="0.3">
      <c r="C1496"/>
    </row>
    <row r="1497" spans="3:3" x14ac:dyDescent="0.3">
      <c r="C1497"/>
    </row>
    <row r="1498" spans="3:3" x14ac:dyDescent="0.3">
      <c r="C1498"/>
    </row>
    <row r="1499" spans="3:3" x14ac:dyDescent="0.3">
      <c r="C1499"/>
    </row>
    <row r="1500" spans="3:3" x14ac:dyDescent="0.3">
      <c r="C1500"/>
    </row>
    <row r="1501" spans="3:3" x14ac:dyDescent="0.3">
      <c r="C1501"/>
    </row>
    <row r="1502" spans="3:3" x14ac:dyDescent="0.3">
      <c r="C1502"/>
    </row>
    <row r="1503" spans="3:3" x14ac:dyDescent="0.3">
      <c r="C1503"/>
    </row>
    <row r="1504" spans="3:3" x14ac:dyDescent="0.3">
      <c r="C1504"/>
    </row>
    <row r="1505" spans="3:3" x14ac:dyDescent="0.3">
      <c r="C1505"/>
    </row>
    <row r="1506" spans="3:3" x14ac:dyDescent="0.3">
      <c r="C1506"/>
    </row>
    <row r="1507" spans="3:3" x14ac:dyDescent="0.3">
      <c r="C1507"/>
    </row>
    <row r="1508" spans="3:3" x14ac:dyDescent="0.3">
      <c r="C1508"/>
    </row>
    <row r="1509" spans="3:3" x14ac:dyDescent="0.3">
      <c r="C1509"/>
    </row>
    <row r="1510" spans="3:3" x14ac:dyDescent="0.3">
      <c r="C1510"/>
    </row>
    <row r="1511" spans="3:3" x14ac:dyDescent="0.3">
      <c r="C1511"/>
    </row>
    <row r="1512" spans="3:3" x14ac:dyDescent="0.3">
      <c r="C1512"/>
    </row>
    <row r="1513" spans="3:3" x14ac:dyDescent="0.3">
      <c r="C1513"/>
    </row>
    <row r="1514" spans="3:3" x14ac:dyDescent="0.3">
      <c r="C1514"/>
    </row>
    <row r="1515" spans="3:3" x14ac:dyDescent="0.3">
      <c r="C1515"/>
    </row>
    <row r="1516" spans="3:3" x14ac:dyDescent="0.3">
      <c r="C1516"/>
    </row>
    <row r="1517" spans="3:3" x14ac:dyDescent="0.3">
      <c r="C1517"/>
    </row>
    <row r="1518" spans="3:3" x14ac:dyDescent="0.3">
      <c r="C1518"/>
    </row>
    <row r="1519" spans="3:3" x14ac:dyDescent="0.3">
      <c r="C1519"/>
    </row>
    <row r="1520" spans="3:3" x14ac:dyDescent="0.3">
      <c r="C1520"/>
    </row>
    <row r="1521" spans="3:3" x14ac:dyDescent="0.3">
      <c r="C1521"/>
    </row>
    <row r="1522" spans="3:3" x14ac:dyDescent="0.3">
      <c r="C1522"/>
    </row>
    <row r="1523" spans="3:3" x14ac:dyDescent="0.3">
      <c r="C1523"/>
    </row>
    <row r="1524" spans="3:3" x14ac:dyDescent="0.3">
      <c r="C1524"/>
    </row>
    <row r="1525" spans="3:3" x14ac:dyDescent="0.3">
      <c r="C1525"/>
    </row>
    <row r="1526" spans="3:3" x14ac:dyDescent="0.3">
      <c r="C1526"/>
    </row>
    <row r="1527" spans="3:3" x14ac:dyDescent="0.3">
      <c r="C1527"/>
    </row>
    <row r="1528" spans="3:3" x14ac:dyDescent="0.3">
      <c r="C1528"/>
    </row>
    <row r="1529" spans="3:3" x14ac:dyDescent="0.3">
      <c r="C1529"/>
    </row>
    <row r="1530" spans="3:3" x14ac:dyDescent="0.3">
      <c r="C1530"/>
    </row>
    <row r="1531" spans="3:3" x14ac:dyDescent="0.3">
      <c r="C1531"/>
    </row>
    <row r="1532" spans="3:3" x14ac:dyDescent="0.3">
      <c r="C1532"/>
    </row>
    <row r="1533" spans="3:3" x14ac:dyDescent="0.3">
      <c r="C1533"/>
    </row>
    <row r="1534" spans="3:3" x14ac:dyDescent="0.3">
      <c r="C1534"/>
    </row>
    <row r="1535" spans="3:3" x14ac:dyDescent="0.3">
      <c r="C1535"/>
    </row>
    <row r="1536" spans="3:3" x14ac:dyDescent="0.3">
      <c r="C1536"/>
    </row>
    <row r="1537" spans="3:3" x14ac:dyDescent="0.3">
      <c r="C1537"/>
    </row>
    <row r="1538" spans="3:3" x14ac:dyDescent="0.3">
      <c r="C1538"/>
    </row>
    <row r="1539" spans="3:3" x14ac:dyDescent="0.3">
      <c r="C1539"/>
    </row>
    <row r="1540" spans="3:3" x14ac:dyDescent="0.3">
      <c r="C1540"/>
    </row>
    <row r="1541" spans="3:3" x14ac:dyDescent="0.3">
      <c r="C1541"/>
    </row>
    <row r="1542" spans="3:3" x14ac:dyDescent="0.3">
      <c r="C1542"/>
    </row>
    <row r="1543" spans="3:3" x14ac:dyDescent="0.3">
      <c r="C1543"/>
    </row>
    <row r="1544" spans="3:3" x14ac:dyDescent="0.3">
      <c r="C1544"/>
    </row>
    <row r="1545" spans="3:3" x14ac:dyDescent="0.3">
      <c r="C1545"/>
    </row>
    <row r="1546" spans="3:3" x14ac:dyDescent="0.3">
      <c r="C1546"/>
    </row>
    <row r="1547" spans="3:3" x14ac:dyDescent="0.3">
      <c r="C1547"/>
    </row>
    <row r="1548" spans="3:3" x14ac:dyDescent="0.3">
      <c r="C1548"/>
    </row>
    <row r="1549" spans="3:3" x14ac:dyDescent="0.3">
      <c r="C1549"/>
    </row>
    <row r="1550" spans="3:3" x14ac:dyDescent="0.3">
      <c r="C1550"/>
    </row>
    <row r="1551" spans="3:3" x14ac:dyDescent="0.3">
      <c r="C1551"/>
    </row>
    <row r="1552" spans="3:3" x14ac:dyDescent="0.3">
      <c r="C1552"/>
    </row>
    <row r="1553" spans="3:3" x14ac:dyDescent="0.3">
      <c r="C1553"/>
    </row>
    <row r="1554" spans="3:3" x14ac:dyDescent="0.3">
      <c r="C1554"/>
    </row>
    <row r="1555" spans="3:3" x14ac:dyDescent="0.3">
      <c r="C1555"/>
    </row>
    <row r="1556" spans="3:3" x14ac:dyDescent="0.3">
      <c r="C1556"/>
    </row>
    <row r="1557" spans="3:3" x14ac:dyDescent="0.3">
      <c r="C1557"/>
    </row>
    <row r="1558" spans="3:3" x14ac:dyDescent="0.3">
      <c r="C1558"/>
    </row>
    <row r="1559" spans="3:3" x14ac:dyDescent="0.3">
      <c r="C1559"/>
    </row>
    <row r="1560" spans="3:3" x14ac:dyDescent="0.3">
      <c r="C1560"/>
    </row>
    <row r="1561" spans="3:3" x14ac:dyDescent="0.3">
      <c r="C1561"/>
    </row>
    <row r="1562" spans="3:3" x14ac:dyDescent="0.3">
      <c r="C1562"/>
    </row>
    <row r="1563" spans="3:3" x14ac:dyDescent="0.3">
      <c r="C1563"/>
    </row>
    <row r="1564" spans="3:3" x14ac:dyDescent="0.3">
      <c r="C1564"/>
    </row>
    <row r="1565" spans="3:3" x14ac:dyDescent="0.3">
      <c r="C1565"/>
    </row>
    <row r="1566" spans="3:3" x14ac:dyDescent="0.3">
      <c r="C1566"/>
    </row>
    <row r="1567" spans="3:3" x14ac:dyDescent="0.3">
      <c r="C1567"/>
    </row>
    <row r="1568" spans="3:3" x14ac:dyDescent="0.3">
      <c r="C1568"/>
    </row>
    <row r="1569" spans="3:3" x14ac:dyDescent="0.3">
      <c r="C1569"/>
    </row>
    <row r="1570" spans="3:3" x14ac:dyDescent="0.3">
      <c r="C1570"/>
    </row>
    <row r="1571" spans="3:3" x14ac:dyDescent="0.3">
      <c r="C1571"/>
    </row>
    <row r="1572" spans="3:3" x14ac:dyDescent="0.3">
      <c r="C1572"/>
    </row>
    <row r="1573" spans="3:3" x14ac:dyDescent="0.3">
      <c r="C1573"/>
    </row>
    <row r="1574" spans="3:3" x14ac:dyDescent="0.3">
      <c r="C1574"/>
    </row>
    <row r="1575" spans="3:3" x14ac:dyDescent="0.3">
      <c r="C1575"/>
    </row>
    <row r="1576" spans="3:3" x14ac:dyDescent="0.3">
      <c r="C1576"/>
    </row>
    <row r="1577" spans="3:3" x14ac:dyDescent="0.3">
      <c r="C1577"/>
    </row>
    <row r="1578" spans="3:3" x14ac:dyDescent="0.3">
      <c r="C1578"/>
    </row>
    <row r="1579" spans="3:3" x14ac:dyDescent="0.3">
      <c r="C1579"/>
    </row>
    <row r="1580" spans="3:3" x14ac:dyDescent="0.3">
      <c r="C1580"/>
    </row>
    <row r="1581" spans="3:3" x14ac:dyDescent="0.3">
      <c r="C1581"/>
    </row>
    <row r="1582" spans="3:3" x14ac:dyDescent="0.3">
      <c r="C1582"/>
    </row>
    <row r="1583" spans="3:3" x14ac:dyDescent="0.3">
      <c r="C1583"/>
    </row>
    <row r="1584" spans="3:3" x14ac:dyDescent="0.3">
      <c r="C1584"/>
    </row>
    <row r="1585" spans="3:3" x14ac:dyDescent="0.3">
      <c r="C1585"/>
    </row>
    <row r="1586" spans="3:3" x14ac:dyDescent="0.3">
      <c r="C1586"/>
    </row>
    <row r="1587" spans="3:3" x14ac:dyDescent="0.3">
      <c r="C1587"/>
    </row>
    <row r="1588" spans="3:3" x14ac:dyDescent="0.3">
      <c r="C1588"/>
    </row>
    <row r="1589" spans="3:3" x14ac:dyDescent="0.3">
      <c r="C1589"/>
    </row>
    <row r="1590" spans="3:3" x14ac:dyDescent="0.3">
      <c r="C1590"/>
    </row>
    <row r="1591" spans="3:3" x14ac:dyDescent="0.3">
      <c r="C1591"/>
    </row>
    <row r="1592" spans="3:3" x14ac:dyDescent="0.3">
      <c r="C1592"/>
    </row>
    <row r="1593" spans="3:3" x14ac:dyDescent="0.3">
      <c r="C1593"/>
    </row>
    <row r="1594" spans="3:3" x14ac:dyDescent="0.3">
      <c r="C1594"/>
    </row>
    <row r="1595" spans="3:3" x14ac:dyDescent="0.3">
      <c r="C1595"/>
    </row>
    <row r="1596" spans="3:3" x14ac:dyDescent="0.3">
      <c r="C1596"/>
    </row>
    <row r="1597" spans="3:3" x14ac:dyDescent="0.3">
      <c r="C1597"/>
    </row>
    <row r="1598" spans="3:3" x14ac:dyDescent="0.3">
      <c r="C1598"/>
    </row>
    <row r="1599" spans="3:3" x14ac:dyDescent="0.3">
      <c r="C1599"/>
    </row>
    <row r="1600" spans="3:3" x14ac:dyDescent="0.3">
      <c r="C1600"/>
    </row>
    <row r="1601" spans="3:3" x14ac:dyDescent="0.3">
      <c r="C1601"/>
    </row>
    <row r="1602" spans="3:3" x14ac:dyDescent="0.3">
      <c r="C1602"/>
    </row>
    <row r="1603" spans="3:3" x14ac:dyDescent="0.3">
      <c r="C1603"/>
    </row>
    <row r="1604" spans="3:3" x14ac:dyDescent="0.3">
      <c r="C1604"/>
    </row>
    <row r="1605" spans="3:3" x14ac:dyDescent="0.3">
      <c r="C1605"/>
    </row>
    <row r="1606" spans="3:3" x14ac:dyDescent="0.3">
      <c r="C1606"/>
    </row>
    <row r="1607" spans="3:3" x14ac:dyDescent="0.3">
      <c r="C1607"/>
    </row>
    <row r="1608" spans="3:3" x14ac:dyDescent="0.3">
      <c r="C1608"/>
    </row>
    <row r="1609" spans="3:3" x14ac:dyDescent="0.3">
      <c r="C1609"/>
    </row>
    <row r="1610" spans="3:3" x14ac:dyDescent="0.3">
      <c r="C1610"/>
    </row>
    <row r="1611" spans="3:3" x14ac:dyDescent="0.3">
      <c r="C1611"/>
    </row>
    <row r="1612" spans="3:3" x14ac:dyDescent="0.3">
      <c r="C1612"/>
    </row>
    <row r="1613" spans="3:3" x14ac:dyDescent="0.3">
      <c r="C1613"/>
    </row>
    <row r="1614" spans="3:3" x14ac:dyDescent="0.3">
      <c r="C1614"/>
    </row>
    <row r="1615" spans="3:3" x14ac:dyDescent="0.3">
      <c r="C1615"/>
    </row>
    <row r="1616" spans="3:3" x14ac:dyDescent="0.3">
      <c r="C1616"/>
    </row>
    <row r="1617" spans="3:3" x14ac:dyDescent="0.3">
      <c r="C1617"/>
    </row>
    <row r="1618" spans="3:3" x14ac:dyDescent="0.3">
      <c r="C1618"/>
    </row>
    <row r="1619" spans="3:3" x14ac:dyDescent="0.3">
      <c r="C1619"/>
    </row>
    <row r="1620" spans="3:3" x14ac:dyDescent="0.3">
      <c r="C1620"/>
    </row>
    <row r="1621" spans="3:3" x14ac:dyDescent="0.3">
      <c r="C1621"/>
    </row>
    <row r="1622" spans="3:3" x14ac:dyDescent="0.3">
      <c r="C1622"/>
    </row>
    <row r="1623" spans="3:3" x14ac:dyDescent="0.3">
      <c r="C1623"/>
    </row>
    <row r="1624" spans="3:3" x14ac:dyDescent="0.3">
      <c r="C1624"/>
    </row>
    <row r="1625" spans="3:3" x14ac:dyDescent="0.3">
      <c r="C1625"/>
    </row>
    <row r="1626" spans="3:3" x14ac:dyDescent="0.3">
      <c r="C1626"/>
    </row>
    <row r="1627" spans="3:3" x14ac:dyDescent="0.3">
      <c r="C1627"/>
    </row>
    <row r="1628" spans="3:3" x14ac:dyDescent="0.3">
      <c r="C1628"/>
    </row>
    <row r="1629" spans="3:3" x14ac:dyDescent="0.3">
      <c r="C1629"/>
    </row>
    <row r="1630" spans="3:3" x14ac:dyDescent="0.3">
      <c r="C1630"/>
    </row>
    <row r="1631" spans="3:3" x14ac:dyDescent="0.3">
      <c r="C1631"/>
    </row>
    <row r="1632" spans="3:3" x14ac:dyDescent="0.3">
      <c r="C1632"/>
    </row>
    <row r="1633" spans="3:3" x14ac:dyDescent="0.3">
      <c r="C1633"/>
    </row>
    <row r="1634" spans="3:3" x14ac:dyDescent="0.3">
      <c r="C1634"/>
    </row>
    <row r="1635" spans="3:3" x14ac:dyDescent="0.3">
      <c r="C1635"/>
    </row>
    <row r="1636" spans="3:3" x14ac:dyDescent="0.3">
      <c r="C1636"/>
    </row>
    <row r="1637" spans="3:3" x14ac:dyDescent="0.3">
      <c r="C1637"/>
    </row>
    <row r="1638" spans="3:3" x14ac:dyDescent="0.3">
      <c r="C1638"/>
    </row>
    <row r="1639" spans="3:3" x14ac:dyDescent="0.3">
      <c r="C1639"/>
    </row>
    <row r="1640" spans="3:3" x14ac:dyDescent="0.3">
      <c r="C1640"/>
    </row>
    <row r="1641" spans="3:3" x14ac:dyDescent="0.3">
      <c r="C1641"/>
    </row>
    <row r="1642" spans="3:3" x14ac:dyDescent="0.3">
      <c r="C1642"/>
    </row>
    <row r="1643" spans="3:3" x14ac:dyDescent="0.3">
      <c r="C1643"/>
    </row>
    <row r="1644" spans="3:3" x14ac:dyDescent="0.3">
      <c r="C1644"/>
    </row>
    <row r="1645" spans="3:3" x14ac:dyDescent="0.3">
      <c r="C1645"/>
    </row>
    <row r="1646" spans="3:3" x14ac:dyDescent="0.3">
      <c r="C1646"/>
    </row>
    <row r="1647" spans="3:3" x14ac:dyDescent="0.3">
      <c r="C1647"/>
    </row>
    <row r="1648" spans="3:3" x14ac:dyDescent="0.3">
      <c r="C1648"/>
    </row>
    <row r="1649" spans="3:3" x14ac:dyDescent="0.3">
      <c r="C1649"/>
    </row>
    <row r="1650" spans="3:3" x14ac:dyDescent="0.3">
      <c r="C1650"/>
    </row>
    <row r="1651" spans="3:3" x14ac:dyDescent="0.3">
      <c r="C1651"/>
    </row>
    <row r="1652" spans="3:3" x14ac:dyDescent="0.3">
      <c r="C1652"/>
    </row>
    <row r="1653" spans="3:3" x14ac:dyDescent="0.3">
      <c r="C1653"/>
    </row>
    <row r="1654" spans="3:3" x14ac:dyDescent="0.3">
      <c r="C1654"/>
    </row>
    <row r="1655" spans="3:3" x14ac:dyDescent="0.3">
      <c r="C1655"/>
    </row>
    <row r="1656" spans="3:3" x14ac:dyDescent="0.3">
      <c r="C1656"/>
    </row>
    <row r="1657" spans="3:3" x14ac:dyDescent="0.3">
      <c r="C1657"/>
    </row>
    <row r="1658" spans="3:3" x14ac:dyDescent="0.3">
      <c r="C1658"/>
    </row>
    <row r="1659" spans="3:3" x14ac:dyDescent="0.3">
      <c r="C1659"/>
    </row>
    <row r="1660" spans="3:3" x14ac:dyDescent="0.3">
      <c r="C1660"/>
    </row>
    <row r="1661" spans="3:3" x14ac:dyDescent="0.3">
      <c r="C1661"/>
    </row>
    <row r="1662" spans="3:3" x14ac:dyDescent="0.3">
      <c r="C1662"/>
    </row>
    <row r="1663" spans="3:3" x14ac:dyDescent="0.3">
      <c r="C1663"/>
    </row>
    <row r="1664" spans="3:3" x14ac:dyDescent="0.3">
      <c r="C1664"/>
    </row>
    <row r="1665" spans="3:3" x14ac:dyDescent="0.3">
      <c r="C1665"/>
    </row>
    <row r="1666" spans="3:3" x14ac:dyDescent="0.3">
      <c r="C1666"/>
    </row>
    <row r="1667" spans="3:3" x14ac:dyDescent="0.3">
      <c r="C1667"/>
    </row>
    <row r="1668" spans="3:3" x14ac:dyDescent="0.3">
      <c r="C1668"/>
    </row>
    <row r="1669" spans="3:3" x14ac:dyDescent="0.3">
      <c r="C1669"/>
    </row>
    <row r="1670" spans="3:3" x14ac:dyDescent="0.3">
      <c r="C1670"/>
    </row>
    <row r="1671" spans="3:3" x14ac:dyDescent="0.3">
      <c r="C1671"/>
    </row>
    <row r="1672" spans="3:3" x14ac:dyDescent="0.3">
      <c r="C1672"/>
    </row>
    <row r="1673" spans="3:3" x14ac:dyDescent="0.3">
      <c r="C1673"/>
    </row>
    <row r="1674" spans="3:3" x14ac:dyDescent="0.3">
      <c r="C1674"/>
    </row>
    <row r="1675" spans="3:3" x14ac:dyDescent="0.3">
      <c r="C1675"/>
    </row>
    <row r="1676" spans="3:3" x14ac:dyDescent="0.3">
      <c r="C1676"/>
    </row>
    <row r="1677" spans="3:3" x14ac:dyDescent="0.3">
      <c r="C1677"/>
    </row>
    <row r="1678" spans="3:3" x14ac:dyDescent="0.3">
      <c r="C1678"/>
    </row>
    <row r="1679" spans="3:3" x14ac:dyDescent="0.3">
      <c r="C1679"/>
    </row>
    <row r="1680" spans="3:3" x14ac:dyDescent="0.3">
      <c r="C1680"/>
    </row>
    <row r="1681" spans="3:3" x14ac:dyDescent="0.3">
      <c r="C1681"/>
    </row>
    <row r="1682" spans="3:3" x14ac:dyDescent="0.3">
      <c r="C1682"/>
    </row>
    <row r="1683" spans="3:3" x14ac:dyDescent="0.3">
      <c r="C1683"/>
    </row>
    <row r="1684" spans="3:3" x14ac:dyDescent="0.3">
      <c r="C1684"/>
    </row>
    <row r="1685" spans="3:3" x14ac:dyDescent="0.3">
      <c r="C1685"/>
    </row>
    <row r="1686" spans="3:3" x14ac:dyDescent="0.3">
      <c r="C1686"/>
    </row>
    <row r="1687" spans="3:3" x14ac:dyDescent="0.3">
      <c r="C1687"/>
    </row>
    <row r="1688" spans="3:3" x14ac:dyDescent="0.3">
      <c r="C1688"/>
    </row>
    <row r="1689" spans="3:3" x14ac:dyDescent="0.3">
      <c r="C1689"/>
    </row>
    <row r="1690" spans="3:3" x14ac:dyDescent="0.3">
      <c r="C1690"/>
    </row>
    <row r="1691" spans="3:3" x14ac:dyDescent="0.3">
      <c r="C1691"/>
    </row>
    <row r="1692" spans="3:3" x14ac:dyDescent="0.3">
      <c r="C1692"/>
    </row>
    <row r="1693" spans="3:3" x14ac:dyDescent="0.3">
      <c r="C1693"/>
    </row>
    <row r="1694" spans="3:3" x14ac:dyDescent="0.3">
      <c r="C1694"/>
    </row>
    <row r="1695" spans="3:3" x14ac:dyDescent="0.3">
      <c r="C1695"/>
    </row>
    <row r="1696" spans="3:3" x14ac:dyDescent="0.3">
      <c r="C1696"/>
    </row>
    <row r="1697" spans="3:3" x14ac:dyDescent="0.3">
      <c r="C1697"/>
    </row>
    <row r="1698" spans="3:3" x14ac:dyDescent="0.3">
      <c r="C1698"/>
    </row>
    <row r="1699" spans="3:3" x14ac:dyDescent="0.3">
      <c r="C1699"/>
    </row>
    <row r="1700" spans="3:3" x14ac:dyDescent="0.3">
      <c r="C1700"/>
    </row>
    <row r="1701" spans="3:3" x14ac:dyDescent="0.3">
      <c r="C1701"/>
    </row>
    <row r="1702" spans="3:3" x14ac:dyDescent="0.3">
      <c r="C1702"/>
    </row>
    <row r="1703" spans="3:3" x14ac:dyDescent="0.3">
      <c r="C1703"/>
    </row>
    <row r="1704" spans="3:3" x14ac:dyDescent="0.3">
      <c r="C1704"/>
    </row>
    <row r="1705" spans="3:3" x14ac:dyDescent="0.3">
      <c r="C1705"/>
    </row>
    <row r="1706" spans="3:3" x14ac:dyDescent="0.3">
      <c r="C1706"/>
    </row>
    <row r="1707" spans="3:3" x14ac:dyDescent="0.3">
      <c r="C1707"/>
    </row>
    <row r="1708" spans="3:3" x14ac:dyDescent="0.3">
      <c r="C1708"/>
    </row>
    <row r="1709" spans="3:3" x14ac:dyDescent="0.3">
      <c r="C1709"/>
    </row>
    <row r="1710" spans="3:3" x14ac:dyDescent="0.3">
      <c r="C1710"/>
    </row>
    <row r="1711" spans="3:3" x14ac:dyDescent="0.3">
      <c r="C1711"/>
    </row>
    <row r="1712" spans="3:3" x14ac:dyDescent="0.3">
      <c r="C1712"/>
    </row>
    <row r="1713" spans="3:3" x14ac:dyDescent="0.3">
      <c r="C1713"/>
    </row>
    <row r="1714" spans="3:3" x14ac:dyDescent="0.3">
      <c r="C1714"/>
    </row>
    <row r="1715" spans="3:3" x14ac:dyDescent="0.3">
      <c r="C1715"/>
    </row>
    <row r="1716" spans="3:3" x14ac:dyDescent="0.3">
      <c r="C1716"/>
    </row>
    <row r="1717" spans="3:3" x14ac:dyDescent="0.3">
      <c r="C1717"/>
    </row>
    <row r="1718" spans="3:3" x14ac:dyDescent="0.3">
      <c r="C1718"/>
    </row>
    <row r="1719" spans="3:3" x14ac:dyDescent="0.3">
      <c r="C1719"/>
    </row>
    <row r="1720" spans="3:3" x14ac:dyDescent="0.3">
      <c r="C1720"/>
    </row>
    <row r="1721" spans="3:3" x14ac:dyDescent="0.3">
      <c r="C1721"/>
    </row>
    <row r="1722" spans="3:3" x14ac:dyDescent="0.3">
      <c r="C1722"/>
    </row>
    <row r="1723" spans="3:3" x14ac:dyDescent="0.3">
      <c r="C1723"/>
    </row>
    <row r="1724" spans="3:3" x14ac:dyDescent="0.3">
      <c r="C1724"/>
    </row>
    <row r="1725" spans="3:3" x14ac:dyDescent="0.3">
      <c r="C1725"/>
    </row>
    <row r="1726" spans="3:3" x14ac:dyDescent="0.3">
      <c r="C1726"/>
    </row>
    <row r="1727" spans="3:3" x14ac:dyDescent="0.3">
      <c r="C1727"/>
    </row>
    <row r="1728" spans="3:3" x14ac:dyDescent="0.3">
      <c r="C1728"/>
    </row>
    <row r="1729" spans="3:3" x14ac:dyDescent="0.3">
      <c r="C1729"/>
    </row>
    <row r="1730" spans="3:3" x14ac:dyDescent="0.3">
      <c r="C1730"/>
    </row>
    <row r="1731" spans="3:3" x14ac:dyDescent="0.3">
      <c r="C1731"/>
    </row>
    <row r="1732" spans="3:3" x14ac:dyDescent="0.3">
      <c r="C1732"/>
    </row>
    <row r="1733" spans="3:3" x14ac:dyDescent="0.3">
      <c r="C1733"/>
    </row>
    <row r="1734" spans="3:3" x14ac:dyDescent="0.3">
      <c r="C1734"/>
    </row>
    <row r="1735" spans="3:3" x14ac:dyDescent="0.3">
      <c r="C1735"/>
    </row>
    <row r="1736" spans="3:3" x14ac:dyDescent="0.3">
      <c r="C1736"/>
    </row>
    <row r="1737" spans="3:3" x14ac:dyDescent="0.3">
      <c r="C1737"/>
    </row>
    <row r="1738" spans="3:3" x14ac:dyDescent="0.3">
      <c r="C1738"/>
    </row>
    <row r="1739" spans="3:3" x14ac:dyDescent="0.3">
      <c r="C1739"/>
    </row>
    <row r="1740" spans="3:3" x14ac:dyDescent="0.3">
      <c r="C1740"/>
    </row>
    <row r="1741" spans="3:3" x14ac:dyDescent="0.3">
      <c r="C1741"/>
    </row>
    <row r="1742" spans="3:3" x14ac:dyDescent="0.3">
      <c r="C1742"/>
    </row>
    <row r="1743" spans="3:3" x14ac:dyDescent="0.3">
      <c r="C1743"/>
    </row>
    <row r="1744" spans="3:3" x14ac:dyDescent="0.3">
      <c r="C1744"/>
    </row>
    <row r="1745" spans="3:3" x14ac:dyDescent="0.3">
      <c r="C1745"/>
    </row>
    <row r="1746" spans="3:3" x14ac:dyDescent="0.3">
      <c r="C1746"/>
    </row>
    <row r="1747" spans="3:3" x14ac:dyDescent="0.3">
      <c r="C1747"/>
    </row>
    <row r="1748" spans="3:3" x14ac:dyDescent="0.3">
      <c r="C1748"/>
    </row>
    <row r="1749" spans="3:3" x14ac:dyDescent="0.3">
      <c r="C1749"/>
    </row>
    <row r="1750" spans="3:3" x14ac:dyDescent="0.3">
      <c r="C1750"/>
    </row>
    <row r="1751" spans="3:3" x14ac:dyDescent="0.3">
      <c r="C1751"/>
    </row>
    <row r="1752" spans="3:3" x14ac:dyDescent="0.3">
      <c r="C1752"/>
    </row>
    <row r="1753" spans="3:3" x14ac:dyDescent="0.3">
      <c r="C1753"/>
    </row>
    <row r="1754" spans="3:3" x14ac:dyDescent="0.3">
      <c r="C1754"/>
    </row>
    <row r="1755" spans="3:3" x14ac:dyDescent="0.3">
      <c r="C1755"/>
    </row>
    <row r="1756" spans="3:3" x14ac:dyDescent="0.3">
      <c r="C1756"/>
    </row>
    <row r="1757" spans="3:3" x14ac:dyDescent="0.3">
      <c r="C1757"/>
    </row>
    <row r="1758" spans="3:3" x14ac:dyDescent="0.3">
      <c r="C1758"/>
    </row>
    <row r="1759" spans="3:3" x14ac:dyDescent="0.3">
      <c r="C1759"/>
    </row>
    <row r="1760" spans="3:3" x14ac:dyDescent="0.3">
      <c r="C1760"/>
    </row>
    <row r="1761" spans="3:3" x14ac:dyDescent="0.3">
      <c r="C1761"/>
    </row>
    <row r="1762" spans="3:3" x14ac:dyDescent="0.3">
      <c r="C1762"/>
    </row>
    <row r="1763" spans="3:3" x14ac:dyDescent="0.3">
      <c r="C1763"/>
    </row>
    <row r="1764" spans="3:3" x14ac:dyDescent="0.3">
      <c r="C1764"/>
    </row>
    <row r="1765" spans="3:3" x14ac:dyDescent="0.3">
      <c r="C1765"/>
    </row>
    <row r="1766" spans="3:3" x14ac:dyDescent="0.3">
      <c r="C1766"/>
    </row>
    <row r="1767" spans="3:3" x14ac:dyDescent="0.3">
      <c r="C1767"/>
    </row>
    <row r="1768" spans="3:3" x14ac:dyDescent="0.3">
      <c r="C1768"/>
    </row>
    <row r="1769" spans="3:3" x14ac:dyDescent="0.3">
      <c r="C1769"/>
    </row>
    <row r="1770" spans="3:3" x14ac:dyDescent="0.3">
      <c r="C1770"/>
    </row>
    <row r="1771" spans="3:3" x14ac:dyDescent="0.3">
      <c r="C1771"/>
    </row>
    <row r="1772" spans="3:3" x14ac:dyDescent="0.3">
      <c r="C1772"/>
    </row>
    <row r="1773" spans="3:3" x14ac:dyDescent="0.3">
      <c r="C1773"/>
    </row>
    <row r="1774" spans="3:3" x14ac:dyDescent="0.3">
      <c r="C1774"/>
    </row>
    <row r="1775" spans="3:3" x14ac:dyDescent="0.3">
      <c r="C1775"/>
    </row>
    <row r="1776" spans="3:3" x14ac:dyDescent="0.3">
      <c r="C1776"/>
    </row>
    <row r="1777" spans="3:3" x14ac:dyDescent="0.3">
      <c r="C1777"/>
    </row>
    <row r="1778" spans="3:3" x14ac:dyDescent="0.3">
      <c r="C1778"/>
    </row>
    <row r="1779" spans="3:3" x14ac:dyDescent="0.3">
      <c r="C1779"/>
    </row>
    <row r="1780" spans="3:3" x14ac:dyDescent="0.3">
      <c r="C1780"/>
    </row>
    <row r="1781" spans="3:3" x14ac:dyDescent="0.3">
      <c r="C1781"/>
    </row>
    <row r="1782" spans="3:3" x14ac:dyDescent="0.3">
      <c r="C1782"/>
    </row>
    <row r="1783" spans="3:3" x14ac:dyDescent="0.3">
      <c r="C1783"/>
    </row>
    <row r="1784" spans="3:3" x14ac:dyDescent="0.3">
      <c r="C1784"/>
    </row>
    <row r="1785" spans="3:3" x14ac:dyDescent="0.3">
      <c r="C1785"/>
    </row>
    <row r="1786" spans="3:3" x14ac:dyDescent="0.3">
      <c r="C1786"/>
    </row>
    <row r="1787" spans="3:3" x14ac:dyDescent="0.3">
      <c r="C1787"/>
    </row>
    <row r="1788" spans="3:3" x14ac:dyDescent="0.3">
      <c r="C1788"/>
    </row>
    <row r="1789" spans="3:3" x14ac:dyDescent="0.3">
      <c r="C1789"/>
    </row>
    <row r="1790" spans="3:3" x14ac:dyDescent="0.3">
      <c r="C1790"/>
    </row>
    <row r="1791" spans="3:3" x14ac:dyDescent="0.3">
      <c r="C1791"/>
    </row>
    <row r="1792" spans="3:3" x14ac:dyDescent="0.3">
      <c r="C1792"/>
    </row>
    <row r="1793" spans="3:3" x14ac:dyDescent="0.3">
      <c r="C1793"/>
    </row>
    <row r="1794" spans="3:3" x14ac:dyDescent="0.3">
      <c r="C1794"/>
    </row>
    <row r="1795" spans="3:3" x14ac:dyDescent="0.3">
      <c r="C1795"/>
    </row>
    <row r="1796" spans="3:3" x14ac:dyDescent="0.3">
      <c r="C1796"/>
    </row>
    <row r="1797" spans="3:3" x14ac:dyDescent="0.3">
      <c r="C1797"/>
    </row>
    <row r="1798" spans="3:3" x14ac:dyDescent="0.3">
      <c r="C1798"/>
    </row>
    <row r="1799" spans="3:3" x14ac:dyDescent="0.3">
      <c r="C1799"/>
    </row>
    <row r="1800" spans="3:3" x14ac:dyDescent="0.3">
      <c r="C1800"/>
    </row>
    <row r="1801" spans="3:3" x14ac:dyDescent="0.3">
      <c r="C1801"/>
    </row>
    <row r="1802" spans="3:3" x14ac:dyDescent="0.3">
      <c r="C1802"/>
    </row>
    <row r="1803" spans="3:3" x14ac:dyDescent="0.3">
      <c r="C1803"/>
    </row>
    <row r="1804" spans="3:3" x14ac:dyDescent="0.3">
      <c r="C1804"/>
    </row>
    <row r="1805" spans="3:3" x14ac:dyDescent="0.3">
      <c r="C1805"/>
    </row>
    <row r="1806" spans="3:3" x14ac:dyDescent="0.3">
      <c r="C1806"/>
    </row>
    <row r="1807" spans="3:3" x14ac:dyDescent="0.3">
      <c r="C1807"/>
    </row>
    <row r="1808" spans="3:3" x14ac:dyDescent="0.3">
      <c r="C1808"/>
    </row>
    <row r="1809" spans="3:3" x14ac:dyDescent="0.3">
      <c r="C1809"/>
    </row>
    <row r="1810" spans="3:3" x14ac:dyDescent="0.3">
      <c r="C1810"/>
    </row>
    <row r="1811" spans="3:3" x14ac:dyDescent="0.3">
      <c r="C1811"/>
    </row>
    <row r="1812" spans="3:3" x14ac:dyDescent="0.3">
      <c r="C1812"/>
    </row>
    <row r="1813" spans="3:3" x14ac:dyDescent="0.3">
      <c r="C1813"/>
    </row>
    <row r="1814" spans="3:3" x14ac:dyDescent="0.3">
      <c r="C1814"/>
    </row>
    <row r="1815" spans="3:3" x14ac:dyDescent="0.3">
      <c r="C1815"/>
    </row>
    <row r="1816" spans="3:3" x14ac:dyDescent="0.3">
      <c r="C1816"/>
    </row>
    <row r="1817" spans="3:3" x14ac:dyDescent="0.3">
      <c r="C1817"/>
    </row>
    <row r="1818" spans="3:3" x14ac:dyDescent="0.3">
      <c r="C1818"/>
    </row>
    <row r="1819" spans="3:3" x14ac:dyDescent="0.3">
      <c r="C1819"/>
    </row>
    <row r="1820" spans="3:3" x14ac:dyDescent="0.3">
      <c r="C1820"/>
    </row>
    <row r="1821" spans="3:3" x14ac:dyDescent="0.3">
      <c r="C1821"/>
    </row>
    <row r="1822" spans="3:3" x14ac:dyDescent="0.3">
      <c r="C1822"/>
    </row>
    <row r="1823" spans="3:3" x14ac:dyDescent="0.3">
      <c r="C1823"/>
    </row>
    <row r="1824" spans="3:3" x14ac:dyDescent="0.3">
      <c r="C1824"/>
    </row>
    <row r="1825" spans="3:3" x14ac:dyDescent="0.3">
      <c r="C1825"/>
    </row>
    <row r="1826" spans="3:3" x14ac:dyDescent="0.3">
      <c r="C1826"/>
    </row>
    <row r="1827" spans="3:3" x14ac:dyDescent="0.3">
      <c r="C1827"/>
    </row>
    <row r="1828" spans="3:3" x14ac:dyDescent="0.3">
      <c r="C1828"/>
    </row>
    <row r="1829" spans="3:3" x14ac:dyDescent="0.3">
      <c r="C1829"/>
    </row>
    <row r="1830" spans="3:3" x14ac:dyDescent="0.3">
      <c r="C1830"/>
    </row>
    <row r="1831" spans="3:3" x14ac:dyDescent="0.3">
      <c r="C1831"/>
    </row>
    <row r="1832" spans="3:3" x14ac:dyDescent="0.3">
      <c r="C1832"/>
    </row>
    <row r="1833" spans="3:3" x14ac:dyDescent="0.3">
      <c r="C1833"/>
    </row>
    <row r="1834" spans="3:3" x14ac:dyDescent="0.3">
      <c r="C1834"/>
    </row>
    <row r="1835" spans="3:3" x14ac:dyDescent="0.3">
      <c r="C1835"/>
    </row>
    <row r="1836" spans="3:3" x14ac:dyDescent="0.3">
      <c r="C1836"/>
    </row>
    <row r="1837" spans="3:3" x14ac:dyDescent="0.3">
      <c r="C1837"/>
    </row>
    <row r="1838" spans="3:3" x14ac:dyDescent="0.3">
      <c r="C1838"/>
    </row>
    <row r="1839" spans="3:3" x14ac:dyDescent="0.3">
      <c r="C1839"/>
    </row>
    <row r="1840" spans="3:3" x14ac:dyDescent="0.3">
      <c r="C1840"/>
    </row>
    <row r="1841" spans="3:3" x14ac:dyDescent="0.3">
      <c r="C1841"/>
    </row>
    <row r="1842" spans="3:3" x14ac:dyDescent="0.3">
      <c r="C1842"/>
    </row>
    <row r="1843" spans="3:3" x14ac:dyDescent="0.3">
      <c r="C1843"/>
    </row>
    <row r="1844" spans="3:3" x14ac:dyDescent="0.3">
      <c r="C1844"/>
    </row>
    <row r="1845" spans="3:3" x14ac:dyDescent="0.3">
      <c r="C1845"/>
    </row>
    <row r="1846" spans="3:3" x14ac:dyDescent="0.3">
      <c r="C1846"/>
    </row>
    <row r="1847" spans="3:3" x14ac:dyDescent="0.3">
      <c r="C1847"/>
    </row>
    <row r="1848" spans="3:3" x14ac:dyDescent="0.3">
      <c r="C1848"/>
    </row>
    <row r="1849" spans="3:3" x14ac:dyDescent="0.3">
      <c r="C1849"/>
    </row>
    <row r="1850" spans="3:3" x14ac:dyDescent="0.3">
      <c r="C1850"/>
    </row>
    <row r="1851" spans="3:3" x14ac:dyDescent="0.3">
      <c r="C1851"/>
    </row>
    <row r="1852" spans="3:3" x14ac:dyDescent="0.3">
      <c r="C1852"/>
    </row>
    <row r="1853" spans="3:3" x14ac:dyDescent="0.3">
      <c r="C1853"/>
    </row>
    <row r="1854" spans="3:3" x14ac:dyDescent="0.3">
      <c r="C1854"/>
    </row>
    <row r="1855" spans="3:3" x14ac:dyDescent="0.3">
      <c r="C1855"/>
    </row>
    <row r="1856" spans="3:3" x14ac:dyDescent="0.3">
      <c r="C1856"/>
    </row>
    <row r="1857" spans="3:3" x14ac:dyDescent="0.3">
      <c r="C1857"/>
    </row>
    <row r="1858" spans="3:3" x14ac:dyDescent="0.3">
      <c r="C1858"/>
    </row>
    <row r="1859" spans="3:3" x14ac:dyDescent="0.3">
      <c r="C1859"/>
    </row>
    <row r="1860" spans="3:3" x14ac:dyDescent="0.3">
      <c r="C1860"/>
    </row>
    <row r="1861" spans="3:3" x14ac:dyDescent="0.3">
      <c r="C1861"/>
    </row>
    <row r="1862" spans="3:3" x14ac:dyDescent="0.3">
      <c r="C1862"/>
    </row>
    <row r="1863" spans="3:3" x14ac:dyDescent="0.3">
      <c r="C1863"/>
    </row>
    <row r="1864" spans="3:3" x14ac:dyDescent="0.3">
      <c r="C1864"/>
    </row>
    <row r="1865" spans="3:3" x14ac:dyDescent="0.3">
      <c r="C1865"/>
    </row>
    <row r="1866" spans="3:3" x14ac:dyDescent="0.3">
      <c r="C1866"/>
    </row>
    <row r="1867" spans="3:3" x14ac:dyDescent="0.3">
      <c r="C1867"/>
    </row>
    <row r="1868" spans="3:3" x14ac:dyDescent="0.3">
      <c r="C1868"/>
    </row>
    <row r="1869" spans="3:3" x14ac:dyDescent="0.3">
      <c r="C1869"/>
    </row>
    <row r="1870" spans="3:3" x14ac:dyDescent="0.3">
      <c r="C1870"/>
    </row>
    <row r="1871" spans="3:3" x14ac:dyDescent="0.3">
      <c r="C1871"/>
    </row>
    <row r="1872" spans="3:3" x14ac:dyDescent="0.3">
      <c r="C1872"/>
    </row>
    <row r="1873" spans="3:3" x14ac:dyDescent="0.3">
      <c r="C1873"/>
    </row>
    <row r="1874" spans="3:3" x14ac:dyDescent="0.3">
      <c r="C1874"/>
    </row>
    <row r="1875" spans="3:3" x14ac:dyDescent="0.3">
      <c r="C1875"/>
    </row>
    <row r="1876" spans="3:3" x14ac:dyDescent="0.3">
      <c r="C1876"/>
    </row>
    <row r="1877" spans="3:3" x14ac:dyDescent="0.3">
      <c r="C1877"/>
    </row>
    <row r="1878" spans="3:3" x14ac:dyDescent="0.3">
      <c r="C1878"/>
    </row>
    <row r="1879" spans="3:3" x14ac:dyDescent="0.3">
      <c r="C1879"/>
    </row>
    <row r="1880" spans="3:3" x14ac:dyDescent="0.3">
      <c r="C1880"/>
    </row>
    <row r="1881" spans="3:3" x14ac:dyDescent="0.3">
      <c r="C1881"/>
    </row>
    <row r="1882" spans="3:3" x14ac:dyDescent="0.3">
      <c r="C1882"/>
    </row>
    <row r="1883" spans="3:3" x14ac:dyDescent="0.3">
      <c r="C1883"/>
    </row>
    <row r="1884" spans="3:3" x14ac:dyDescent="0.3">
      <c r="C1884"/>
    </row>
    <row r="1885" spans="3:3" x14ac:dyDescent="0.3">
      <c r="C1885"/>
    </row>
    <row r="1886" spans="3:3" x14ac:dyDescent="0.3">
      <c r="C1886"/>
    </row>
    <row r="1887" spans="3:3" x14ac:dyDescent="0.3">
      <c r="C1887"/>
    </row>
    <row r="1888" spans="3:3" x14ac:dyDescent="0.3">
      <c r="C1888"/>
    </row>
    <row r="1889" spans="3:3" x14ac:dyDescent="0.3">
      <c r="C1889"/>
    </row>
    <row r="1890" spans="3:3" x14ac:dyDescent="0.3">
      <c r="C1890"/>
    </row>
    <row r="1891" spans="3:3" x14ac:dyDescent="0.3">
      <c r="C1891"/>
    </row>
    <row r="1892" spans="3:3" x14ac:dyDescent="0.3">
      <c r="C1892"/>
    </row>
    <row r="1893" spans="3:3" x14ac:dyDescent="0.3">
      <c r="C1893"/>
    </row>
    <row r="1894" spans="3:3" x14ac:dyDescent="0.3">
      <c r="C1894"/>
    </row>
    <row r="1895" spans="3:3" x14ac:dyDescent="0.3">
      <c r="C1895"/>
    </row>
    <row r="1896" spans="3:3" x14ac:dyDescent="0.3">
      <c r="C1896"/>
    </row>
    <row r="1897" spans="3:3" x14ac:dyDescent="0.3">
      <c r="C1897"/>
    </row>
    <row r="1898" spans="3:3" x14ac:dyDescent="0.3">
      <c r="C1898"/>
    </row>
    <row r="1899" spans="3:3" x14ac:dyDescent="0.3">
      <c r="C1899"/>
    </row>
    <row r="1900" spans="3:3" x14ac:dyDescent="0.3">
      <c r="C1900"/>
    </row>
    <row r="1901" spans="3:3" x14ac:dyDescent="0.3">
      <c r="C1901"/>
    </row>
    <row r="1902" spans="3:3" x14ac:dyDescent="0.3">
      <c r="C1902"/>
    </row>
    <row r="1903" spans="3:3" x14ac:dyDescent="0.3">
      <c r="C1903"/>
    </row>
    <row r="1904" spans="3:3" x14ac:dyDescent="0.3">
      <c r="C1904"/>
    </row>
    <row r="1905" spans="3:3" x14ac:dyDescent="0.3">
      <c r="C1905"/>
    </row>
    <row r="1906" spans="3:3" x14ac:dyDescent="0.3">
      <c r="C1906"/>
    </row>
    <row r="1907" spans="3:3" x14ac:dyDescent="0.3">
      <c r="C1907"/>
    </row>
    <row r="1908" spans="3:3" x14ac:dyDescent="0.3">
      <c r="C1908"/>
    </row>
    <row r="1909" spans="3:3" x14ac:dyDescent="0.3">
      <c r="C1909"/>
    </row>
    <row r="1910" spans="3:3" x14ac:dyDescent="0.3">
      <c r="C1910"/>
    </row>
    <row r="1911" spans="3:3" x14ac:dyDescent="0.3">
      <c r="C1911"/>
    </row>
    <row r="1912" spans="3:3" x14ac:dyDescent="0.3">
      <c r="C1912"/>
    </row>
    <row r="1913" spans="3:3" x14ac:dyDescent="0.3">
      <c r="C1913"/>
    </row>
    <row r="1914" spans="3:3" x14ac:dyDescent="0.3">
      <c r="C1914"/>
    </row>
    <row r="1915" spans="3:3" x14ac:dyDescent="0.3">
      <c r="C1915"/>
    </row>
    <row r="1916" spans="3:3" x14ac:dyDescent="0.3">
      <c r="C1916"/>
    </row>
    <row r="1917" spans="3:3" x14ac:dyDescent="0.3">
      <c r="C1917"/>
    </row>
    <row r="1918" spans="3:3" x14ac:dyDescent="0.3">
      <c r="C1918"/>
    </row>
    <row r="1919" spans="3:3" x14ac:dyDescent="0.3">
      <c r="C1919"/>
    </row>
    <row r="1920" spans="3:3" x14ac:dyDescent="0.3">
      <c r="C1920"/>
    </row>
    <row r="1921" spans="3:3" x14ac:dyDescent="0.3">
      <c r="C1921"/>
    </row>
    <row r="1922" spans="3:3" x14ac:dyDescent="0.3">
      <c r="C1922"/>
    </row>
    <row r="1923" spans="3:3" x14ac:dyDescent="0.3">
      <c r="C1923"/>
    </row>
    <row r="1924" spans="3:3" x14ac:dyDescent="0.3">
      <c r="C1924"/>
    </row>
    <row r="1925" spans="3:3" x14ac:dyDescent="0.3">
      <c r="C1925"/>
    </row>
    <row r="1926" spans="3:3" x14ac:dyDescent="0.3">
      <c r="C1926"/>
    </row>
    <row r="1927" spans="3:3" x14ac:dyDescent="0.3">
      <c r="C1927"/>
    </row>
    <row r="1928" spans="3:3" x14ac:dyDescent="0.3">
      <c r="C1928"/>
    </row>
    <row r="1929" spans="3:3" x14ac:dyDescent="0.3">
      <c r="C1929"/>
    </row>
    <row r="1930" spans="3:3" x14ac:dyDescent="0.3">
      <c r="C1930"/>
    </row>
    <row r="1931" spans="3:3" x14ac:dyDescent="0.3">
      <c r="C1931"/>
    </row>
    <row r="1932" spans="3:3" x14ac:dyDescent="0.3">
      <c r="C1932"/>
    </row>
    <row r="1933" spans="3:3" x14ac:dyDescent="0.3">
      <c r="C1933"/>
    </row>
    <row r="1934" spans="3:3" x14ac:dyDescent="0.3">
      <c r="C1934"/>
    </row>
    <row r="1935" spans="3:3" x14ac:dyDescent="0.3">
      <c r="C1935"/>
    </row>
    <row r="1936" spans="3:3" x14ac:dyDescent="0.3">
      <c r="C1936"/>
    </row>
    <row r="1937" spans="3:3" x14ac:dyDescent="0.3">
      <c r="C1937"/>
    </row>
    <row r="1938" spans="3:3" x14ac:dyDescent="0.3">
      <c r="C1938"/>
    </row>
    <row r="1939" spans="3:3" x14ac:dyDescent="0.3">
      <c r="C1939"/>
    </row>
    <row r="1940" spans="3:3" x14ac:dyDescent="0.3">
      <c r="C1940"/>
    </row>
    <row r="1941" spans="3:3" x14ac:dyDescent="0.3">
      <c r="C1941"/>
    </row>
    <row r="1942" spans="3:3" x14ac:dyDescent="0.3">
      <c r="C1942"/>
    </row>
    <row r="1943" spans="3:3" x14ac:dyDescent="0.3">
      <c r="C1943"/>
    </row>
    <row r="1944" spans="3:3" x14ac:dyDescent="0.3">
      <c r="C1944"/>
    </row>
    <row r="1945" spans="3:3" x14ac:dyDescent="0.3">
      <c r="C1945"/>
    </row>
    <row r="1946" spans="3:3" x14ac:dyDescent="0.3">
      <c r="C1946"/>
    </row>
    <row r="1947" spans="3:3" x14ac:dyDescent="0.3">
      <c r="C1947"/>
    </row>
    <row r="1948" spans="3:3" x14ac:dyDescent="0.3">
      <c r="C1948"/>
    </row>
    <row r="1949" spans="3:3" x14ac:dyDescent="0.3">
      <c r="C1949"/>
    </row>
    <row r="1950" spans="3:3" x14ac:dyDescent="0.3">
      <c r="C1950"/>
    </row>
    <row r="1951" spans="3:3" x14ac:dyDescent="0.3">
      <c r="C1951"/>
    </row>
    <row r="1952" spans="3:3" x14ac:dyDescent="0.3">
      <c r="C1952"/>
    </row>
    <row r="1953" spans="3:3" x14ac:dyDescent="0.3">
      <c r="C1953"/>
    </row>
    <row r="1954" spans="3:3" x14ac:dyDescent="0.3">
      <c r="C1954"/>
    </row>
    <row r="1955" spans="3:3" x14ac:dyDescent="0.3">
      <c r="C1955"/>
    </row>
    <row r="1956" spans="3:3" x14ac:dyDescent="0.3">
      <c r="C1956"/>
    </row>
    <row r="1957" spans="3:3" x14ac:dyDescent="0.3">
      <c r="C1957"/>
    </row>
    <row r="1958" spans="3:3" x14ac:dyDescent="0.3">
      <c r="C1958"/>
    </row>
    <row r="1959" spans="3:3" x14ac:dyDescent="0.3">
      <c r="C1959"/>
    </row>
    <row r="1960" spans="3:3" x14ac:dyDescent="0.3">
      <c r="C1960"/>
    </row>
    <row r="1961" spans="3:3" x14ac:dyDescent="0.3">
      <c r="C1961"/>
    </row>
    <row r="1962" spans="3:3" x14ac:dyDescent="0.3">
      <c r="C1962"/>
    </row>
    <row r="1963" spans="3:3" x14ac:dyDescent="0.3">
      <c r="C1963"/>
    </row>
    <row r="1964" spans="3:3" x14ac:dyDescent="0.3">
      <c r="C1964"/>
    </row>
    <row r="1965" spans="3:3" x14ac:dyDescent="0.3">
      <c r="C1965"/>
    </row>
    <row r="1966" spans="3:3" x14ac:dyDescent="0.3">
      <c r="C1966"/>
    </row>
    <row r="1967" spans="3:3" x14ac:dyDescent="0.3">
      <c r="C1967"/>
    </row>
    <row r="1968" spans="3:3" x14ac:dyDescent="0.3">
      <c r="C1968"/>
    </row>
    <row r="1969" spans="3:3" x14ac:dyDescent="0.3">
      <c r="C1969"/>
    </row>
    <row r="1970" spans="3:3" x14ac:dyDescent="0.3">
      <c r="C1970"/>
    </row>
    <row r="1971" spans="3:3" x14ac:dyDescent="0.3">
      <c r="C1971"/>
    </row>
    <row r="1972" spans="3:3" x14ac:dyDescent="0.3">
      <c r="C1972"/>
    </row>
    <row r="1973" spans="3:3" x14ac:dyDescent="0.3">
      <c r="C1973"/>
    </row>
    <row r="1974" spans="3:3" x14ac:dyDescent="0.3">
      <c r="C1974"/>
    </row>
    <row r="1975" spans="3:3" x14ac:dyDescent="0.3">
      <c r="C1975"/>
    </row>
    <row r="1976" spans="3:3" x14ac:dyDescent="0.3">
      <c r="C1976"/>
    </row>
    <row r="1977" spans="3:3" x14ac:dyDescent="0.3">
      <c r="C1977"/>
    </row>
    <row r="1978" spans="3:3" x14ac:dyDescent="0.3">
      <c r="C1978"/>
    </row>
    <row r="1979" spans="3:3" x14ac:dyDescent="0.3">
      <c r="C1979"/>
    </row>
    <row r="1980" spans="3:3" x14ac:dyDescent="0.3">
      <c r="C1980"/>
    </row>
    <row r="1981" spans="3:3" x14ac:dyDescent="0.3">
      <c r="C1981"/>
    </row>
    <row r="1982" spans="3:3" x14ac:dyDescent="0.3">
      <c r="C1982"/>
    </row>
    <row r="1983" spans="3:3" x14ac:dyDescent="0.3">
      <c r="C1983"/>
    </row>
    <row r="1984" spans="3:3" x14ac:dyDescent="0.3">
      <c r="C1984"/>
    </row>
    <row r="1985" spans="3:3" x14ac:dyDescent="0.3">
      <c r="C1985"/>
    </row>
    <row r="1986" spans="3:3" x14ac:dyDescent="0.3">
      <c r="C1986"/>
    </row>
    <row r="1987" spans="3:3" x14ac:dyDescent="0.3">
      <c r="C1987"/>
    </row>
    <row r="1988" spans="3:3" x14ac:dyDescent="0.3">
      <c r="C1988"/>
    </row>
    <row r="1989" spans="3:3" x14ac:dyDescent="0.3">
      <c r="C1989"/>
    </row>
    <row r="1990" spans="3:3" x14ac:dyDescent="0.3">
      <c r="C1990"/>
    </row>
    <row r="1991" spans="3:3" x14ac:dyDescent="0.3">
      <c r="C1991"/>
    </row>
    <row r="1992" spans="3:3" x14ac:dyDescent="0.3">
      <c r="C1992"/>
    </row>
    <row r="1993" spans="3:3" x14ac:dyDescent="0.3">
      <c r="C1993"/>
    </row>
    <row r="1994" spans="3:3" x14ac:dyDescent="0.3">
      <c r="C1994"/>
    </row>
    <row r="1995" spans="3:3" x14ac:dyDescent="0.3">
      <c r="C1995"/>
    </row>
    <row r="1996" spans="3:3" x14ac:dyDescent="0.3">
      <c r="C1996"/>
    </row>
    <row r="1997" spans="3:3" x14ac:dyDescent="0.3">
      <c r="C1997"/>
    </row>
    <row r="1998" spans="3:3" x14ac:dyDescent="0.3">
      <c r="C1998"/>
    </row>
    <row r="1999" spans="3:3" x14ac:dyDescent="0.3">
      <c r="C1999"/>
    </row>
    <row r="2000" spans="3:3" x14ac:dyDescent="0.3">
      <c r="C2000"/>
    </row>
    <row r="2001" spans="3:3" x14ac:dyDescent="0.3">
      <c r="C2001"/>
    </row>
    <row r="2002" spans="3:3" x14ac:dyDescent="0.3">
      <c r="C2002"/>
    </row>
    <row r="2003" spans="3:3" x14ac:dyDescent="0.3">
      <c r="C2003"/>
    </row>
    <row r="2004" spans="3:3" x14ac:dyDescent="0.3">
      <c r="C2004"/>
    </row>
    <row r="2005" spans="3:3" x14ac:dyDescent="0.3">
      <c r="C2005"/>
    </row>
    <row r="2006" spans="3:3" x14ac:dyDescent="0.3">
      <c r="C2006"/>
    </row>
    <row r="2007" spans="3:3" x14ac:dyDescent="0.3">
      <c r="C2007"/>
    </row>
    <row r="2008" spans="3:3" x14ac:dyDescent="0.3">
      <c r="C2008"/>
    </row>
    <row r="2009" spans="3:3" x14ac:dyDescent="0.3">
      <c r="C2009"/>
    </row>
    <row r="2010" spans="3:3" x14ac:dyDescent="0.3">
      <c r="C2010"/>
    </row>
    <row r="2011" spans="3:3" x14ac:dyDescent="0.3">
      <c r="C2011"/>
    </row>
    <row r="2012" spans="3:3" x14ac:dyDescent="0.3">
      <c r="C2012"/>
    </row>
    <row r="2013" spans="3:3" x14ac:dyDescent="0.3">
      <c r="C2013"/>
    </row>
    <row r="2014" spans="3:3" x14ac:dyDescent="0.3">
      <c r="C2014"/>
    </row>
    <row r="2015" spans="3:3" x14ac:dyDescent="0.3">
      <c r="C2015"/>
    </row>
    <row r="2016" spans="3:3" x14ac:dyDescent="0.3">
      <c r="C2016"/>
    </row>
    <row r="2017" spans="3:3" x14ac:dyDescent="0.3">
      <c r="C2017"/>
    </row>
    <row r="2018" spans="3:3" x14ac:dyDescent="0.3">
      <c r="C2018"/>
    </row>
    <row r="2019" spans="3:3" x14ac:dyDescent="0.3">
      <c r="C2019"/>
    </row>
    <row r="2020" spans="3:3" x14ac:dyDescent="0.3">
      <c r="C2020"/>
    </row>
    <row r="2021" spans="3:3" x14ac:dyDescent="0.3">
      <c r="C2021"/>
    </row>
    <row r="2022" spans="3:3" x14ac:dyDescent="0.3">
      <c r="C2022"/>
    </row>
    <row r="2023" spans="3:3" x14ac:dyDescent="0.3">
      <c r="C2023"/>
    </row>
    <row r="2024" spans="3:3" x14ac:dyDescent="0.3">
      <c r="C2024"/>
    </row>
    <row r="2025" spans="3:3" x14ac:dyDescent="0.3">
      <c r="C2025"/>
    </row>
    <row r="2026" spans="3:3" x14ac:dyDescent="0.3">
      <c r="C2026"/>
    </row>
    <row r="2027" spans="3:3" x14ac:dyDescent="0.3">
      <c r="C2027"/>
    </row>
    <row r="2028" spans="3:3" x14ac:dyDescent="0.3">
      <c r="C2028"/>
    </row>
    <row r="2029" spans="3:3" x14ac:dyDescent="0.3">
      <c r="C2029"/>
    </row>
    <row r="2030" spans="3:3" x14ac:dyDescent="0.3">
      <c r="C2030"/>
    </row>
    <row r="2031" spans="3:3" x14ac:dyDescent="0.3">
      <c r="C2031"/>
    </row>
    <row r="2032" spans="3:3" x14ac:dyDescent="0.3">
      <c r="C2032"/>
    </row>
    <row r="2033" spans="3:3" x14ac:dyDescent="0.3">
      <c r="C2033"/>
    </row>
    <row r="2034" spans="3:3" x14ac:dyDescent="0.3">
      <c r="C2034"/>
    </row>
    <row r="2035" spans="3:3" x14ac:dyDescent="0.3">
      <c r="C2035"/>
    </row>
    <row r="2036" spans="3:3" x14ac:dyDescent="0.3">
      <c r="C2036"/>
    </row>
    <row r="2037" spans="3:3" x14ac:dyDescent="0.3">
      <c r="C2037"/>
    </row>
    <row r="2038" spans="3:3" x14ac:dyDescent="0.3">
      <c r="C2038"/>
    </row>
    <row r="2039" spans="3:3" x14ac:dyDescent="0.3">
      <c r="C2039"/>
    </row>
    <row r="2040" spans="3:3" x14ac:dyDescent="0.3">
      <c r="C2040"/>
    </row>
    <row r="2041" spans="3:3" x14ac:dyDescent="0.3">
      <c r="C2041"/>
    </row>
    <row r="2042" spans="3:3" x14ac:dyDescent="0.3">
      <c r="C2042"/>
    </row>
    <row r="2043" spans="3:3" x14ac:dyDescent="0.3">
      <c r="C2043"/>
    </row>
    <row r="2044" spans="3:3" x14ac:dyDescent="0.3">
      <c r="C2044"/>
    </row>
    <row r="2045" spans="3:3" x14ac:dyDescent="0.3">
      <c r="C2045"/>
    </row>
    <row r="2046" spans="3:3" x14ac:dyDescent="0.3">
      <c r="C2046"/>
    </row>
    <row r="2047" spans="3:3" x14ac:dyDescent="0.3">
      <c r="C2047"/>
    </row>
    <row r="2048" spans="3:3" x14ac:dyDescent="0.3">
      <c r="C2048"/>
    </row>
    <row r="2049" spans="3:3" x14ac:dyDescent="0.3">
      <c r="C2049"/>
    </row>
    <row r="2050" spans="3:3" x14ac:dyDescent="0.3">
      <c r="C2050"/>
    </row>
    <row r="2051" spans="3:3" x14ac:dyDescent="0.3">
      <c r="C2051"/>
    </row>
    <row r="2052" spans="3:3" x14ac:dyDescent="0.3">
      <c r="C2052"/>
    </row>
    <row r="2053" spans="3:3" x14ac:dyDescent="0.3">
      <c r="C2053"/>
    </row>
    <row r="2054" spans="3:3" x14ac:dyDescent="0.3">
      <c r="C2054"/>
    </row>
    <row r="2055" spans="3:3" x14ac:dyDescent="0.3">
      <c r="C2055"/>
    </row>
    <row r="2056" spans="3:3" x14ac:dyDescent="0.3">
      <c r="C2056"/>
    </row>
    <row r="2057" spans="3:3" x14ac:dyDescent="0.3">
      <c r="C2057"/>
    </row>
    <row r="2058" spans="3:3" x14ac:dyDescent="0.3">
      <c r="C2058"/>
    </row>
    <row r="2059" spans="3:3" x14ac:dyDescent="0.3">
      <c r="C2059"/>
    </row>
    <row r="2060" spans="3:3" x14ac:dyDescent="0.3">
      <c r="C2060"/>
    </row>
    <row r="2061" spans="3:3" x14ac:dyDescent="0.3">
      <c r="C2061"/>
    </row>
    <row r="2062" spans="3:3" x14ac:dyDescent="0.3">
      <c r="C2062"/>
    </row>
    <row r="2063" spans="3:3" x14ac:dyDescent="0.3">
      <c r="C2063"/>
    </row>
    <row r="2064" spans="3:3" x14ac:dyDescent="0.3">
      <c r="C2064"/>
    </row>
    <row r="2065" spans="3:3" x14ac:dyDescent="0.3">
      <c r="C2065"/>
    </row>
    <row r="2066" spans="3:3" x14ac:dyDescent="0.3">
      <c r="C2066"/>
    </row>
    <row r="2067" spans="3:3" x14ac:dyDescent="0.3">
      <c r="C2067"/>
    </row>
    <row r="2068" spans="3:3" x14ac:dyDescent="0.3">
      <c r="C2068"/>
    </row>
    <row r="2069" spans="3:3" x14ac:dyDescent="0.3">
      <c r="C2069"/>
    </row>
    <row r="2070" spans="3:3" x14ac:dyDescent="0.3">
      <c r="C2070"/>
    </row>
    <row r="2071" spans="3:3" x14ac:dyDescent="0.3">
      <c r="C2071"/>
    </row>
    <row r="2072" spans="3:3" x14ac:dyDescent="0.3">
      <c r="C2072"/>
    </row>
    <row r="2073" spans="3:3" x14ac:dyDescent="0.3">
      <c r="C2073"/>
    </row>
    <row r="2074" spans="3:3" x14ac:dyDescent="0.3">
      <c r="C2074"/>
    </row>
    <row r="2075" spans="3:3" x14ac:dyDescent="0.3">
      <c r="C2075"/>
    </row>
    <row r="2076" spans="3:3" x14ac:dyDescent="0.3">
      <c r="C2076"/>
    </row>
    <row r="2077" spans="3:3" x14ac:dyDescent="0.3">
      <c r="C2077"/>
    </row>
    <row r="2078" spans="3:3" x14ac:dyDescent="0.3">
      <c r="C2078"/>
    </row>
    <row r="2079" spans="3:3" x14ac:dyDescent="0.3">
      <c r="C2079"/>
    </row>
    <row r="2080" spans="3:3" x14ac:dyDescent="0.3">
      <c r="C2080"/>
    </row>
    <row r="2081" spans="3:3" x14ac:dyDescent="0.3">
      <c r="C2081"/>
    </row>
    <row r="2082" spans="3:3" x14ac:dyDescent="0.3">
      <c r="C2082"/>
    </row>
    <row r="2083" spans="3:3" x14ac:dyDescent="0.3">
      <c r="C2083"/>
    </row>
    <row r="2084" spans="3:3" x14ac:dyDescent="0.3">
      <c r="C2084"/>
    </row>
    <row r="2085" spans="3:3" x14ac:dyDescent="0.3">
      <c r="C2085"/>
    </row>
    <row r="2086" spans="3:3" x14ac:dyDescent="0.3">
      <c r="C2086"/>
    </row>
    <row r="2087" spans="3:3" x14ac:dyDescent="0.3">
      <c r="C2087"/>
    </row>
    <row r="2088" spans="3:3" x14ac:dyDescent="0.3">
      <c r="C2088"/>
    </row>
    <row r="2089" spans="3:3" x14ac:dyDescent="0.3">
      <c r="C2089"/>
    </row>
    <row r="2090" spans="3:3" x14ac:dyDescent="0.3">
      <c r="C2090"/>
    </row>
    <row r="2091" spans="3:3" x14ac:dyDescent="0.3">
      <c r="C2091"/>
    </row>
    <row r="2092" spans="3:3" x14ac:dyDescent="0.3">
      <c r="C2092"/>
    </row>
    <row r="2093" spans="3:3" x14ac:dyDescent="0.3">
      <c r="C2093"/>
    </row>
    <row r="2094" spans="3:3" x14ac:dyDescent="0.3">
      <c r="C2094"/>
    </row>
    <row r="2095" spans="3:3" x14ac:dyDescent="0.3">
      <c r="C2095"/>
    </row>
    <row r="2096" spans="3:3" x14ac:dyDescent="0.3">
      <c r="C2096"/>
    </row>
    <row r="2097" spans="3:3" x14ac:dyDescent="0.3">
      <c r="C2097"/>
    </row>
    <row r="2098" spans="3:3" x14ac:dyDescent="0.3">
      <c r="C2098"/>
    </row>
    <row r="2099" spans="3:3" x14ac:dyDescent="0.3">
      <c r="C2099"/>
    </row>
    <row r="2100" spans="3:3" x14ac:dyDescent="0.3">
      <c r="C2100"/>
    </row>
    <row r="2101" spans="3:3" x14ac:dyDescent="0.3">
      <c r="C2101"/>
    </row>
    <row r="2102" spans="3:3" x14ac:dyDescent="0.3">
      <c r="C2102"/>
    </row>
    <row r="2103" spans="3:3" x14ac:dyDescent="0.3">
      <c r="C2103"/>
    </row>
    <row r="2104" spans="3:3" x14ac:dyDescent="0.3">
      <c r="C2104"/>
    </row>
    <row r="2105" spans="3:3" x14ac:dyDescent="0.3">
      <c r="C2105"/>
    </row>
    <row r="2106" spans="3:3" x14ac:dyDescent="0.3">
      <c r="C2106"/>
    </row>
    <row r="2107" spans="3:3" x14ac:dyDescent="0.3">
      <c r="C2107"/>
    </row>
    <row r="2108" spans="3:3" x14ac:dyDescent="0.3">
      <c r="C2108"/>
    </row>
    <row r="2109" spans="3:3" x14ac:dyDescent="0.3">
      <c r="C2109"/>
    </row>
    <row r="2110" spans="3:3" x14ac:dyDescent="0.3">
      <c r="C2110"/>
    </row>
    <row r="2111" spans="3:3" x14ac:dyDescent="0.3">
      <c r="C2111"/>
    </row>
    <row r="2112" spans="3:3" x14ac:dyDescent="0.3">
      <c r="C2112"/>
    </row>
    <row r="2113" spans="3:3" x14ac:dyDescent="0.3">
      <c r="C2113"/>
    </row>
    <row r="2114" spans="3:3" x14ac:dyDescent="0.3">
      <c r="C2114"/>
    </row>
    <row r="2115" spans="3:3" x14ac:dyDescent="0.3">
      <c r="C2115"/>
    </row>
    <row r="2116" spans="3:3" x14ac:dyDescent="0.3">
      <c r="C2116"/>
    </row>
    <row r="2117" spans="3:3" x14ac:dyDescent="0.3">
      <c r="C2117"/>
    </row>
    <row r="2118" spans="3:3" x14ac:dyDescent="0.3">
      <c r="C2118"/>
    </row>
    <row r="2119" spans="3:3" x14ac:dyDescent="0.3">
      <c r="C2119"/>
    </row>
    <row r="2120" spans="3:3" x14ac:dyDescent="0.3">
      <c r="C2120"/>
    </row>
    <row r="2121" spans="3:3" x14ac:dyDescent="0.3">
      <c r="C2121"/>
    </row>
    <row r="2122" spans="3:3" x14ac:dyDescent="0.3">
      <c r="C2122"/>
    </row>
    <row r="2123" spans="3:3" x14ac:dyDescent="0.3">
      <c r="C2123"/>
    </row>
    <row r="2124" spans="3:3" x14ac:dyDescent="0.3">
      <c r="C2124"/>
    </row>
    <row r="2125" spans="3:3" x14ac:dyDescent="0.3">
      <c r="C2125"/>
    </row>
    <row r="2126" spans="3:3" x14ac:dyDescent="0.3">
      <c r="C2126"/>
    </row>
    <row r="2127" spans="3:3" x14ac:dyDescent="0.3">
      <c r="C2127"/>
    </row>
    <row r="2128" spans="3:3" x14ac:dyDescent="0.3">
      <c r="C2128"/>
    </row>
    <row r="2129" spans="3:3" x14ac:dyDescent="0.3">
      <c r="C2129"/>
    </row>
    <row r="2130" spans="3:3" x14ac:dyDescent="0.3">
      <c r="C2130"/>
    </row>
    <row r="2131" spans="3:3" x14ac:dyDescent="0.3">
      <c r="C2131"/>
    </row>
    <row r="2132" spans="3:3" x14ac:dyDescent="0.3">
      <c r="C2132"/>
    </row>
    <row r="2133" spans="3:3" x14ac:dyDescent="0.3">
      <c r="C2133"/>
    </row>
    <row r="2134" spans="3:3" x14ac:dyDescent="0.3">
      <c r="C2134"/>
    </row>
    <row r="2135" spans="3:3" x14ac:dyDescent="0.3">
      <c r="C2135"/>
    </row>
    <row r="2136" spans="3:3" x14ac:dyDescent="0.3">
      <c r="C2136"/>
    </row>
    <row r="2137" spans="3:3" x14ac:dyDescent="0.3">
      <c r="C2137"/>
    </row>
    <row r="2138" spans="3:3" x14ac:dyDescent="0.3">
      <c r="C2138"/>
    </row>
    <row r="2139" spans="3:3" x14ac:dyDescent="0.3">
      <c r="C2139"/>
    </row>
    <row r="2140" spans="3:3" x14ac:dyDescent="0.3">
      <c r="C2140"/>
    </row>
    <row r="2141" spans="3:3" x14ac:dyDescent="0.3">
      <c r="C2141"/>
    </row>
    <row r="2142" spans="3:3" x14ac:dyDescent="0.3">
      <c r="C2142"/>
    </row>
    <row r="2143" spans="3:3" x14ac:dyDescent="0.3">
      <c r="C2143"/>
    </row>
    <row r="2144" spans="3:3" x14ac:dyDescent="0.3">
      <c r="C2144"/>
    </row>
    <row r="2145" spans="3:3" x14ac:dyDescent="0.3">
      <c r="C2145"/>
    </row>
    <row r="2146" spans="3:3" x14ac:dyDescent="0.3">
      <c r="C2146"/>
    </row>
    <row r="2147" spans="3:3" x14ac:dyDescent="0.3">
      <c r="C2147"/>
    </row>
    <row r="2148" spans="3:3" x14ac:dyDescent="0.3">
      <c r="C2148"/>
    </row>
    <row r="2149" spans="3:3" x14ac:dyDescent="0.3">
      <c r="C2149"/>
    </row>
    <row r="2150" spans="3:3" x14ac:dyDescent="0.3">
      <c r="C2150"/>
    </row>
    <row r="2151" spans="3:3" x14ac:dyDescent="0.3">
      <c r="C2151"/>
    </row>
    <row r="2152" spans="3:3" x14ac:dyDescent="0.3">
      <c r="C2152"/>
    </row>
    <row r="2153" spans="3:3" x14ac:dyDescent="0.3">
      <c r="C2153"/>
    </row>
    <row r="2154" spans="3:3" x14ac:dyDescent="0.3">
      <c r="C2154"/>
    </row>
    <row r="2155" spans="3:3" x14ac:dyDescent="0.3">
      <c r="C2155"/>
    </row>
    <row r="2156" spans="3:3" x14ac:dyDescent="0.3">
      <c r="C2156"/>
    </row>
    <row r="2157" spans="3:3" x14ac:dyDescent="0.3">
      <c r="C2157"/>
    </row>
    <row r="2158" spans="3:3" x14ac:dyDescent="0.3">
      <c r="C2158"/>
    </row>
    <row r="2159" spans="3:3" x14ac:dyDescent="0.3">
      <c r="C2159"/>
    </row>
    <row r="2160" spans="3:3" x14ac:dyDescent="0.3">
      <c r="C2160"/>
    </row>
    <row r="2161" spans="3:3" x14ac:dyDescent="0.3">
      <c r="C2161"/>
    </row>
    <row r="2162" spans="3:3" x14ac:dyDescent="0.3">
      <c r="C2162"/>
    </row>
    <row r="2163" spans="3:3" x14ac:dyDescent="0.3">
      <c r="C2163"/>
    </row>
    <row r="2164" spans="3:3" x14ac:dyDescent="0.3">
      <c r="C2164"/>
    </row>
    <row r="2165" spans="3:3" x14ac:dyDescent="0.3">
      <c r="C2165"/>
    </row>
    <row r="2166" spans="3:3" x14ac:dyDescent="0.3">
      <c r="C2166"/>
    </row>
    <row r="2167" spans="3:3" x14ac:dyDescent="0.3">
      <c r="C2167"/>
    </row>
    <row r="2168" spans="3:3" x14ac:dyDescent="0.3">
      <c r="C2168"/>
    </row>
    <row r="2169" spans="3:3" x14ac:dyDescent="0.3">
      <c r="C2169"/>
    </row>
    <row r="2170" spans="3:3" x14ac:dyDescent="0.3">
      <c r="C2170"/>
    </row>
    <row r="2171" spans="3:3" x14ac:dyDescent="0.3">
      <c r="C2171"/>
    </row>
    <row r="2172" spans="3:3" x14ac:dyDescent="0.3">
      <c r="C2172"/>
    </row>
    <row r="2173" spans="3:3" x14ac:dyDescent="0.3">
      <c r="C2173"/>
    </row>
    <row r="2174" spans="3:3" x14ac:dyDescent="0.3">
      <c r="C2174"/>
    </row>
    <row r="2175" spans="3:3" x14ac:dyDescent="0.3">
      <c r="C2175"/>
    </row>
    <row r="2176" spans="3:3" x14ac:dyDescent="0.3">
      <c r="C2176"/>
    </row>
    <row r="2177" spans="3:3" x14ac:dyDescent="0.3">
      <c r="C2177"/>
    </row>
    <row r="2178" spans="3:3" x14ac:dyDescent="0.3">
      <c r="C2178"/>
    </row>
    <row r="2179" spans="3:3" x14ac:dyDescent="0.3">
      <c r="C2179"/>
    </row>
    <row r="2180" spans="3:3" x14ac:dyDescent="0.3">
      <c r="C2180"/>
    </row>
    <row r="2181" spans="3:3" x14ac:dyDescent="0.3">
      <c r="C2181"/>
    </row>
    <row r="2182" spans="3:3" x14ac:dyDescent="0.3">
      <c r="C2182"/>
    </row>
    <row r="2183" spans="3:3" x14ac:dyDescent="0.3">
      <c r="C2183"/>
    </row>
    <row r="2184" spans="3:3" x14ac:dyDescent="0.3">
      <c r="C2184"/>
    </row>
    <row r="2185" spans="3:3" x14ac:dyDescent="0.3">
      <c r="C2185"/>
    </row>
    <row r="2186" spans="3:3" x14ac:dyDescent="0.3">
      <c r="C2186"/>
    </row>
    <row r="2187" spans="3:3" x14ac:dyDescent="0.3">
      <c r="C2187"/>
    </row>
    <row r="2188" spans="3:3" x14ac:dyDescent="0.3">
      <c r="C2188"/>
    </row>
    <row r="2189" spans="3:3" x14ac:dyDescent="0.3">
      <c r="C2189"/>
    </row>
    <row r="2190" spans="3:3" x14ac:dyDescent="0.3">
      <c r="C2190"/>
    </row>
    <row r="2191" spans="3:3" x14ac:dyDescent="0.3">
      <c r="C2191"/>
    </row>
    <row r="2192" spans="3:3" x14ac:dyDescent="0.3">
      <c r="C2192"/>
    </row>
    <row r="2193" spans="3:3" x14ac:dyDescent="0.3">
      <c r="C2193"/>
    </row>
    <row r="2194" spans="3:3" x14ac:dyDescent="0.3">
      <c r="C2194"/>
    </row>
    <row r="2195" spans="3:3" x14ac:dyDescent="0.3">
      <c r="C2195"/>
    </row>
    <row r="2196" spans="3:3" x14ac:dyDescent="0.3">
      <c r="C2196"/>
    </row>
    <row r="2197" spans="3:3" x14ac:dyDescent="0.3">
      <c r="C2197"/>
    </row>
    <row r="2198" spans="3:3" x14ac:dyDescent="0.3">
      <c r="C2198"/>
    </row>
    <row r="2199" spans="3:3" x14ac:dyDescent="0.3">
      <c r="C2199"/>
    </row>
    <row r="2200" spans="3:3" x14ac:dyDescent="0.3">
      <c r="C2200"/>
    </row>
    <row r="2201" spans="3:3" x14ac:dyDescent="0.3">
      <c r="C2201"/>
    </row>
    <row r="2202" spans="3:3" x14ac:dyDescent="0.3">
      <c r="C2202"/>
    </row>
    <row r="2203" spans="3:3" x14ac:dyDescent="0.3">
      <c r="C2203"/>
    </row>
    <row r="2204" spans="3:3" x14ac:dyDescent="0.3">
      <c r="C2204"/>
    </row>
    <row r="2205" spans="3:3" x14ac:dyDescent="0.3">
      <c r="C2205"/>
    </row>
    <row r="2206" spans="3:3" x14ac:dyDescent="0.3">
      <c r="C2206"/>
    </row>
    <row r="2207" spans="3:3" x14ac:dyDescent="0.3">
      <c r="C2207"/>
    </row>
    <row r="2208" spans="3:3" x14ac:dyDescent="0.3">
      <c r="C2208"/>
    </row>
    <row r="2209" spans="3:3" x14ac:dyDescent="0.3">
      <c r="C2209"/>
    </row>
    <row r="2210" spans="3:3" x14ac:dyDescent="0.3">
      <c r="C2210"/>
    </row>
    <row r="2211" spans="3:3" x14ac:dyDescent="0.3">
      <c r="C2211"/>
    </row>
    <row r="2212" spans="3:3" x14ac:dyDescent="0.3">
      <c r="C2212"/>
    </row>
    <row r="2213" spans="3:3" x14ac:dyDescent="0.3">
      <c r="C2213"/>
    </row>
    <row r="2214" spans="3:3" x14ac:dyDescent="0.3">
      <c r="C2214"/>
    </row>
    <row r="2215" spans="3:3" x14ac:dyDescent="0.3">
      <c r="C2215"/>
    </row>
    <row r="2216" spans="3:3" x14ac:dyDescent="0.3">
      <c r="C2216"/>
    </row>
    <row r="2217" spans="3:3" x14ac:dyDescent="0.3">
      <c r="C2217"/>
    </row>
    <row r="2218" spans="3:3" x14ac:dyDescent="0.3">
      <c r="C2218"/>
    </row>
    <row r="2219" spans="3:3" x14ac:dyDescent="0.3">
      <c r="C2219"/>
    </row>
    <row r="2220" spans="3:3" x14ac:dyDescent="0.3">
      <c r="C2220"/>
    </row>
    <row r="2221" spans="3:3" x14ac:dyDescent="0.3">
      <c r="C2221"/>
    </row>
    <row r="2222" spans="3:3" x14ac:dyDescent="0.3">
      <c r="C2222"/>
    </row>
    <row r="2223" spans="3:3" x14ac:dyDescent="0.3">
      <c r="C2223"/>
    </row>
    <row r="2224" spans="3:3" x14ac:dyDescent="0.3">
      <c r="C2224"/>
    </row>
    <row r="2225" spans="3:3" x14ac:dyDescent="0.3">
      <c r="C2225"/>
    </row>
    <row r="2226" spans="3:3" x14ac:dyDescent="0.3">
      <c r="C2226"/>
    </row>
    <row r="2227" spans="3:3" x14ac:dyDescent="0.3">
      <c r="C2227"/>
    </row>
    <row r="2228" spans="3:3" x14ac:dyDescent="0.3">
      <c r="C2228"/>
    </row>
    <row r="2229" spans="3:3" x14ac:dyDescent="0.3">
      <c r="C2229"/>
    </row>
    <row r="2230" spans="3:3" x14ac:dyDescent="0.3">
      <c r="C2230"/>
    </row>
    <row r="2231" spans="3:3" x14ac:dyDescent="0.3">
      <c r="C2231"/>
    </row>
    <row r="2232" spans="3:3" x14ac:dyDescent="0.3">
      <c r="C2232"/>
    </row>
    <row r="2233" spans="3:3" x14ac:dyDescent="0.3">
      <c r="C2233"/>
    </row>
    <row r="2234" spans="3:3" x14ac:dyDescent="0.3">
      <c r="C2234"/>
    </row>
    <row r="2235" spans="3:3" x14ac:dyDescent="0.3">
      <c r="C2235"/>
    </row>
    <row r="2236" spans="3:3" x14ac:dyDescent="0.3">
      <c r="C2236"/>
    </row>
    <row r="2237" spans="3:3" x14ac:dyDescent="0.3">
      <c r="C2237"/>
    </row>
    <row r="2238" spans="3:3" x14ac:dyDescent="0.3">
      <c r="C2238"/>
    </row>
    <row r="2239" spans="3:3" x14ac:dyDescent="0.3">
      <c r="C2239"/>
    </row>
    <row r="2240" spans="3:3" x14ac:dyDescent="0.3">
      <c r="C2240"/>
    </row>
    <row r="2241" spans="3:3" x14ac:dyDescent="0.3">
      <c r="C2241"/>
    </row>
    <row r="2242" spans="3:3" x14ac:dyDescent="0.3">
      <c r="C2242"/>
    </row>
    <row r="2243" spans="3:3" x14ac:dyDescent="0.3">
      <c r="C2243"/>
    </row>
    <row r="2244" spans="3:3" x14ac:dyDescent="0.3">
      <c r="C2244"/>
    </row>
    <row r="2245" spans="3:3" x14ac:dyDescent="0.3">
      <c r="C2245"/>
    </row>
    <row r="2246" spans="3:3" x14ac:dyDescent="0.3">
      <c r="C2246"/>
    </row>
    <row r="2247" spans="3:3" x14ac:dyDescent="0.3">
      <c r="C2247"/>
    </row>
    <row r="2248" spans="3:3" x14ac:dyDescent="0.3">
      <c r="C2248"/>
    </row>
    <row r="2249" spans="3:3" x14ac:dyDescent="0.3">
      <c r="C2249"/>
    </row>
    <row r="2250" spans="3:3" x14ac:dyDescent="0.3">
      <c r="C2250"/>
    </row>
    <row r="2251" spans="3:3" x14ac:dyDescent="0.3">
      <c r="C2251"/>
    </row>
    <row r="2252" spans="3:3" x14ac:dyDescent="0.3">
      <c r="C2252"/>
    </row>
    <row r="2253" spans="3:3" x14ac:dyDescent="0.3">
      <c r="C2253"/>
    </row>
    <row r="2254" spans="3:3" x14ac:dyDescent="0.3">
      <c r="C2254"/>
    </row>
    <row r="2255" spans="3:3" x14ac:dyDescent="0.3">
      <c r="C2255"/>
    </row>
    <row r="2256" spans="3:3" x14ac:dyDescent="0.3">
      <c r="C2256"/>
    </row>
    <row r="2257" spans="3:3" x14ac:dyDescent="0.3">
      <c r="C2257"/>
    </row>
    <row r="2258" spans="3:3" x14ac:dyDescent="0.3">
      <c r="C2258"/>
    </row>
    <row r="2259" spans="3:3" x14ac:dyDescent="0.3">
      <c r="C2259"/>
    </row>
    <row r="2260" spans="3:3" x14ac:dyDescent="0.3">
      <c r="C2260"/>
    </row>
    <row r="2261" spans="3:3" x14ac:dyDescent="0.3">
      <c r="C2261"/>
    </row>
    <row r="2262" spans="3:3" x14ac:dyDescent="0.3">
      <c r="C2262"/>
    </row>
    <row r="2263" spans="3:3" x14ac:dyDescent="0.3">
      <c r="C2263"/>
    </row>
    <row r="2264" spans="3:3" x14ac:dyDescent="0.3">
      <c r="C2264"/>
    </row>
    <row r="2265" spans="3:3" x14ac:dyDescent="0.3">
      <c r="C2265"/>
    </row>
    <row r="2266" spans="3:3" x14ac:dyDescent="0.3">
      <c r="C2266"/>
    </row>
    <row r="2267" spans="3:3" x14ac:dyDescent="0.3">
      <c r="C2267"/>
    </row>
    <row r="2268" spans="3:3" x14ac:dyDescent="0.3">
      <c r="C2268"/>
    </row>
    <row r="2269" spans="3:3" x14ac:dyDescent="0.3">
      <c r="C2269"/>
    </row>
    <row r="2270" spans="3:3" x14ac:dyDescent="0.3">
      <c r="C2270"/>
    </row>
    <row r="2271" spans="3:3" x14ac:dyDescent="0.3">
      <c r="C2271"/>
    </row>
    <row r="2272" spans="3:3" x14ac:dyDescent="0.3">
      <c r="C2272"/>
    </row>
    <row r="2273" spans="3:3" x14ac:dyDescent="0.3">
      <c r="C2273"/>
    </row>
    <row r="2274" spans="3:3" x14ac:dyDescent="0.3">
      <c r="C2274"/>
    </row>
    <row r="2275" spans="3:3" x14ac:dyDescent="0.3">
      <c r="C2275"/>
    </row>
    <row r="2276" spans="3:3" x14ac:dyDescent="0.3">
      <c r="C2276"/>
    </row>
    <row r="2277" spans="3:3" x14ac:dyDescent="0.3">
      <c r="C2277"/>
    </row>
    <row r="2278" spans="3:3" x14ac:dyDescent="0.3">
      <c r="C2278"/>
    </row>
    <row r="2279" spans="3:3" x14ac:dyDescent="0.3">
      <c r="C2279"/>
    </row>
    <row r="2280" spans="3:3" x14ac:dyDescent="0.3">
      <c r="C2280"/>
    </row>
    <row r="2281" spans="3:3" x14ac:dyDescent="0.3">
      <c r="C2281"/>
    </row>
    <row r="2282" spans="3:3" x14ac:dyDescent="0.3">
      <c r="C2282"/>
    </row>
    <row r="2283" spans="3:3" x14ac:dyDescent="0.3">
      <c r="C2283"/>
    </row>
    <row r="2284" spans="3:3" x14ac:dyDescent="0.3">
      <c r="C2284"/>
    </row>
    <row r="2285" spans="3:3" x14ac:dyDescent="0.3">
      <c r="C2285"/>
    </row>
    <row r="2286" spans="3:3" x14ac:dyDescent="0.3">
      <c r="C2286"/>
    </row>
    <row r="2287" spans="3:3" x14ac:dyDescent="0.3">
      <c r="C2287"/>
    </row>
    <row r="2288" spans="3:3" x14ac:dyDescent="0.3">
      <c r="C2288"/>
    </row>
    <row r="2289" spans="3:3" x14ac:dyDescent="0.3">
      <c r="C2289"/>
    </row>
    <row r="2290" spans="3:3" x14ac:dyDescent="0.3">
      <c r="C2290"/>
    </row>
    <row r="2291" spans="3:3" x14ac:dyDescent="0.3">
      <c r="C2291"/>
    </row>
    <row r="2292" spans="3:3" x14ac:dyDescent="0.3">
      <c r="C2292"/>
    </row>
    <row r="2293" spans="3:3" x14ac:dyDescent="0.3">
      <c r="C2293"/>
    </row>
    <row r="2294" spans="3:3" x14ac:dyDescent="0.3">
      <c r="C2294"/>
    </row>
    <row r="2295" spans="3:3" x14ac:dyDescent="0.3">
      <c r="C2295"/>
    </row>
    <row r="2296" spans="3:3" x14ac:dyDescent="0.3">
      <c r="C2296"/>
    </row>
    <row r="2297" spans="3:3" x14ac:dyDescent="0.3">
      <c r="C2297"/>
    </row>
    <row r="2298" spans="3:3" x14ac:dyDescent="0.3">
      <c r="C2298"/>
    </row>
    <row r="2299" spans="3:3" x14ac:dyDescent="0.3">
      <c r="C2299"/>
    </row>
    <row r="2300" spans="3:3" x14ac:dyDescent="0.3">
      <c r="C2300"/>
    </row>
    <row r="2301" spans="3:3" x14ac:dyDescent="0.3">
      <c r="C2301"/>
    </row>
    <row r="2302" spans="3:3" x14ac:dyDescent="0.3">
      <c r="C2302"/>
    </row>
    <row r="2303" spans="3:3" x14ac:dyDescent="0.3">
      <c r="C2303"/>
    </row>
    <row r="2304" spans="3:3" x14ac:dyDescent="0.3">
      <c r="C2304"/>
    </row>
    <row r="2305" spans="3:3" x14ac:dyDescent="0.3">
      <c r="C2305"/>
    </row>
    <row r="2306" spans="3:3" x14ac:dyDescent="0.3">
      <c r="C2306"/>
    </row>
    <row r="2307" spans="3:3" x14ac:dyDescent="0.3">
      <c r="C2307"/>
    </row>
    <row r="2308" spans="3:3" x14ac:dyDescent="0.3">
      <c r="C2308"/>
    </row>
    <row r="2309" spans="3:3" x14ac:dyDescent="0.3">
      <c r="C2309"/>
    </row>
    <row r="2310" spans="3:3" x14ac:dyDescent="0.3">
      <c r="C2310"/>
    </row>
    <row r="2311" spans="3:3" x14ac:dyDescent="0.3">
      <c r="C2311"/>
    </row>
    <row r="2312" spans="3:3" x14ac:dyDescent="0.3">
      <c r="C2312"/>
    </row>
    <row r="2313" spans="3:3" x14ac:dyDescent="0.3">
      <c r="C2313"/>
    </row>
    <row r="2314" spans="3:3" x14ac:dyDescent="0.3">
      <c r="C2314"/>
    </row>
    <row r="2315" spans="3:3" x14ac:dyDescent="0.3">
      <c r="C2315"/>
    </row>
    <row r="2316" spans="3:3" x14ac:dyDescent="0.3">
      <c r="C2316"/>
    </row>
    <row r="2317" spans="3:3" x14ac:dyDescent="0.3">
      <c r="C2317"/>
    </row>
    <row r="2318" spans="3:3" x14ac:dyDescent="0.3">
      <c r="C2318"/>
    </row>
    <row r="2319" spans="3:3" x14ac:dyDescent="0.3">
      <c r="C2319"/>
    </row>
    <row r="2320" spans="3:3" x14ac:dyDescent="0.3">
      <c r="C2320"/>
    </row>
    <row r="2321" spans="3:3" x14ac:dyDescent="0.3">
      <c r="C2321"/>
    </row>
    <row r="2322" spans="3:3" x14ac:dyDescent="0.3">
      <c r="C2322"/>
    </row>
    <row r="2323" spans="3:3" x14ac:dyDescent="0.3">
      <c r="C2323"/>
    </row>
    <row r="2324" spans="3:3" x14ac:dyDescent="0.3">
      <c r="C2324"/>
    </row>
    <row r="2325" spans="3:3" x14ac:dyDescent="0.3">
      <c r="C2325"/>
    </row>
    <row r="2326" spans="3:3" x14ac:dyDescent="0.3">
      <c r="C2326"/>
    </row>
    <row r="2327" spans="3:3" x14ac:dyDescent="0.3">
      <c r="C2327"/>
    </row>
    <row r="2328" spans="3:3" x14ac:dyDescent="0.3">
      <c r="C2328"/>
    </row>
    <row r="2329" spans="3:3" x14ac:dyDescent="0.3">
      <c r="C2329"/>
    </row>
    <row r="2330" spans="3:3" x14ac:dyDescent="0.3">
      <c r="C2330"/>
    </row>
    <row r="2331" spans="3:3" x14ac:dyDescent="0.3">
      <c r="C2331"/>
    </row>
    <row r="2332" spans="3:3" x14ac:dyDescent="0.3">
      <c r="C2332"/>
    </row>
    <row r="2333" spans="3:3" x14ac:dyDescent="0.3">
      <c r="C2333"/>
    </row>
    <row r="2334" spans="3:3" x14ac:dyDescent="0.3">
      <c r="C2334"/>
    </row>
    <row r="2335" spans="3:3" x14ac:dyDescent="0.3">
      <c r="C2335"/>
    </row>
    <row r="2336" spans="3:3" x14ac:dyDescent="0.3">
      <c r="C2336"/>
    </row>
    <row r="2337" spans="3:3" x14ac:dyDescent="0.3">
      <c r="C2337"/>
    </row>
    <row r="2338" spans="3:3" x14ac:dyDescent="0.3">
      <c r="C2338"/>
    </row>
    <row r="2339" spans="3:3" x14ac:dyDescent="0.3">
      <c r="C2339"/>
    </row>
    <row r="2340" spans="3:3" x14ac:dyDescent="0.3">
      <c r="C2340"/>
    </row>
    <row r="2341" spans="3:3" x14ac:dyDescent="0.3">
      <c r="C2341"/>
    </row>
    <row r="2342" spans="3:3" x14ac:dyDescent="0.3">
      <c r="C2342"/>
    </row>
    <row r="2343" spans="3:3" x14ac:dyDescent="0.3">
      <c r="C2343"/>
    </row>
    <row r="2344" spans="3:3" x14ac:dyDescent="0.3">
      <c r="C2344"/>
    </row>
    <row r="2345" spans="3:3" x14ac:dyDescent="0.3">
      <c r="C2345"/>
    </row>
    <row r="2346" spans="3:3" x14ac:dyDescent="0.3">
      <c r="C2346"/>
    </row>
    <row r="2347" spans="3:3" x14ac:dyDescent="0.3">
      <c r="C2347"/>
    </row>
    <row r="2348" spans="3:3" x14ac:dyDescent="0.3">
      <c r="C2348"/>
    </row>
    <row r="2349" spans="3:3" x14ac:dyDescent="0.3">
      <c r="C2349"/>
    </row>
    <row r="2350" spans="3:3" x14ac:dyDescent="0.3">
      <c r="C2350"/>
    </row>
    <row r="2351" spans="3:3" x14ac:dyDescent="0.3">
      <c r="C2351"/>
    </row>
    <row r="2352" spans="3:3" x14ac:dyDescent="0.3">
      <c r="C2352"/>
    </row>
    <row r="2353" spans="3:3" x14ac:dyDescent="0.3">
      <c r="C2353"/>
    </row>
    <row r="2354" spans="3:3" x14ac:dyDescent="0.3">
      <c r="C2354"/>
    </row>
    <row r="2355" spans="3:3" x14ac:dyDescent="0.3">
      <c r="C2355"/>
    </row>
    <row r="2356" spans="3:3" x14ac:dyDescent="0.3">
      <c r="C2356"/>
    </row>
    <row r="2357" spans="3:3" x14ac:dyDescent="0.3">
      <c r="C2357"/>
    </row>
    <row r="2358" spans="3:3" x14ac:dyDescent="0.3">
      <c r="C2358"/>
    </row>
    <row r="2359" spans="3:3" x14ac:dyDescent="0.3">
      <c r="C2359"/>
    </row>
    <row r="2360" spans="3:3" x14ac:dyDescent="0.3">
      <c r="C2360"/>
    </row>
    <row r="2361" spans="3:3" x14ac:dyDescent="0.3">
      <c r="C2361"/>
    </row>
    <row r="2362" spans="3:3" x14ac:dyDescent="0.3">
      <c r="C2362"/>
    </row>
    <row r="2363" spans="3:3" x14ac:dyDescent="0.3">
      <c r="C2363"/>
    </row>
    <row r="2364" spans="3:3" x14ac:dyDescent="0.3">
      <c r="C2364"/>
    </row>
    <row r="2365" spans="3:3" x14ac:dyDescent="0.3">
      <c r="C2365"/>
    </row>
    <row r="2366" spans="3:3" x14ac:dyDescent="0.3">
      <c r="C2366"/>
    </row>
    <row r="2367" spans="3:3" x14ac:dyDescent="0.3">
      <c r="C2367"/>
    </row>
    <row r="2368" spans="3:3" x14ac:dyDescent="0.3">
      <c r="C2368"/>
    </row>
    <row r="2369" spans="3:3" x14ac:dyDescent="0.3">
      <c r="C2369"/>
    </row>
    <row r="2370" spans="3:3" x14ac:dyDescent="0.3">
      <c r="C2370"/>
    </row>
    <row r="2371" spans="3:3" x14ac:dyDescent="0.3">
      <c r="C2371"/>
    </row>
    <row r="2372" spans="3:3" x14ac:dyDescent="0.3">
      <c r="C2372"/>
    </row>
    <row r="2373" spans="3:3" x14ac:dyDescent="0.3">
      <c r="C2373"/>
    </row>
    <row r="2374" spans="3:3" x14ac:dyDescent="0.3">
      <c r="C2374"/>
    </row>
    <row r="2375" spans="3:3" x14ac:dyDescent="0.3">
      <c r="C2375"/>
    </row>
    <row r="2376" spans="3:3" x14ac:dyDescent="0.3">
      <c r="C2376"/>
    </row>
    <row r="2377" spans="3:3" x14ac:dyDescent="0.3">
      <c r="C2377"/>
    </row>
    <row r="2378" spans="3:3" x14ac:dyDescent="0.3">
      <c r="C2378"/>
    </row>
    <row r="2379" spans="3:3" x14ac:dyDescent="0.3">
      <c r="C2379"/>
    </row>
    <row r="2380" spans="3:3" x14ac:dyDescent="0.3">
      <c r="C2380"/>
    </row>
    <row r="2381" spans="3:3" x14ac:dyDescent="0.3">
      <c r="C2381"/>
    </row>
    <row r="2382" spans="3:3" x14ac:dyDescent="0.3">
      <c r="C2382"/>
    </row>
    <row r="2383" spans="3:3" x14ac:dyDescent="0.3">
      <c r="C2383"/>
    </row>
    <row r="2384" spans="3:3" x14ac:dyDescent="0.3">
      <c r="C2384"/>
    </row>
    <row r="2385" spans="3:3" x14ac:dyDescent="0.3">
      <c r="C2385"/>
    </row>
    <row r="2386" spans="3:3" x14ac:dyDescent="0.3">
      <c r="C2386"/>
    </row>
    <row r="2387" spans="3:3" x14ac:dyDescent="0.3">
      <c r="C2387"/>
    </row>
    <row r="2388" spans="3:3" x14ac:dyDescent="0.3">
      <c r="C2388"/>
    </row>
    <row r="2389" spans="3:3" x14ac:dyDescent="0.3">
      <c r="C2389"/>
    </row>
    <row r="2390" spans="3:3" x14ac:dyDescent="0.3">
      <c r="C2390"/>
    </row>
    <row r="2391" spans="3:3" x14ac:dyDescent="0.3">
      <c r="C2391"/>
    </row>
    <row r="2392" spans="3:3" x14ac:dyDescent="0.3">
      <c r="C2392"/>
    </row>
    <row r="2393" spans="3:3" x14ac:dyDescent="0.3">
      <c r="C2393"/>
    </row>
    <row r="2394" spans="3:3" x14ac:dyDescent="0.3">
      <c r="C2394"/>
    </row>
    <row r="2395" spans="3:3" x14ac:dyDescent="0.3">
      <c r="C2395"/>
    </row>
    <row r="2396" spans="3:3" x14ac:dyDescent="0.3">
      <c r="C2396"/>
    </row>
    <row r="2397" spans="3:3" x14ac:dyDescent="0.3">
      <c r="C2397"/>
    </row>
    <row r="2398" spans="3:3" x14ac:dyDescent="0.3">
      <c r="C2398"/>
    </row>
    <row r="2399" spans="3:3" x14ac:dyDescent="0.3">
      <c r="C2399"/>
    </row>
    <row r="2400" spans="3:3" x14ac:dyDescent="0.3">
      <c r="C2400"/>
    </row>
    <row r="2401" spans="3:3" x14ac:dyDescent="0.3">
      <c r="C2401"/>
    </row>
    <row r="2402" spans="3:3" x14ac:dyDescent="0.3">
      <c r="C2402"/>
    </row>
    <row r="2403" spans="3:3" x14ac:dyDescent="0.3">
      <c r="C2403"/>
    </row>
    <row r="2404" spans="3:3" x14ac:dyDescent="0.3">
      <c r="C2404"/>
    </row>
    <row r="2405" spans="3:3" x14ac:dyDescent="0.3">
      <c r="C2405"/>
    </row>
    <row r="2406" spans="3:3" x14ac:dyDescent="0.3">
      <c r="C2406"/>
    </row>
    <row r="2407" spans="3:3" x14ac:dyDescent="0.3">
      <c r="C2407"/>
    </row>
    <row r="2408" spans="3:3" x14ac:dyDescent="0.3">
      <c r="C2408"/>
    </row>
    <row r="2409" spans="3:3" x14ac:dyDescent="0.3">
      <c r="C2409"/>
    </row>
    <row r="2410" spans="3:3" x14ac:dyDescent="0.3">
      <c r="C2410"/>
    </row>
    <row r="2411" spans="3:3" x14ac:dyDescent="0.3">
      <c r="C2411"/>
    </row>
    <row r="2412" spans="3:3" x14ac:dyDescent="0.3">
      <c r="C2412"/>
    </row>
    <row r="2413" spans="3:3" x14ac:dyDescent="0.3">
      <c r="C2413"/>
    </row>
    <row r="2414" spans="3:3" x14ac:dyDescent="0.3">
      <c r="C2414"/>
    </row>
    <row r="2415" spans="3:3" x14ac:dyDescent="0.3">
      <c r="C2415"/>
    </row>
    <row r="2416" spans="3:3" x14ac:dyDescent="0.3">
      <c r="C2416"/>
    </row>
    <row r="2417" spans="3:3" x14ac:dyDescent="0.3">
      <c r="C2417"/>
    </row>
    <row r="2418" spans="3:3" x14ac:dyDescent="0.3">
      <c r="C2418"/>
    </row>
    <row r="2419" spans="3:3" x14ac:dyDescent="0.3">
      <c r="C2419"/>
    </row>
    <row r="2420" spans="3:3" x14ac:dyDescent="0.3">
      <c r="C2420"/>
    </row>
    <row r="2421" spans="3:3" x14ac:dyDescent="0.3">
      <c r="C2421"/>
    </row>
    <row r="2422" spans="3:3" x14ac:dyDescent="0.3">
      <c r="C2422"/>
    </row>
    <row r="2423" spans="3:3" x14ac:dyDescent="0.3">
      <c r="C2423"/>
    </row>
    <row r="2424" spans="3:3" x14ac:dyDescent="0.3">
      <c r="C2424"/>
    </row>
    <row r="2425" spans="3:3" x14ac:dyDescent="0.3">
      <c r="C2425"/>
    </row>
    <row r="2426" spans="3:3" x14ac:dyDescent="0.3">
      <c r="C2426"/>
    </row>
    <row r="2427" spans="3:3" x14ac:dyDescent="0.3">
      <c r="C2427"/>
    </row>
    <row r="2428" spans="3:3" x14ac:dyDescent="0.3">
      <c r="C2428"/>
    </row>
    <row r="2429" spans="3:3" x14ac:dyDescent="0.3">
      <c r="C2429"/>
    </row>
    <row r="2430" spans="3:3" x14ac:dyDescent="0.3">
      <c r="C2430"/>
    </row>
    <row r="2431" spans="3:3" x14ac:dyDescent="0.3">
      <c r="C2431"/>
    </row>
    <row r="2432" spans="3:3" x14ac:dyDescent="0.3">
      <c r="C2432"/>
    </row>
    <row r="2433" spans="3:3" x14ac:dyDescent="0.3">
      <c r="C2433"/>
    </row>
    <row r="2434" spans="3:3" x14ac:dyDescent="0.3">
      <c r="C2434"/>
    </row>
    <row r="2435" spans="3:3" x14ac:dyDescent="0.3">
      <c r="C2435"/>
    </row>
    <row r="2436" spans="3:3" x14ac:dyDescent="0.3">
      <c r="C2436"/>
    </row>
    <row r="2437" spans="3:3" x14ac:dyDescent="0.3">
      <c r="C2437"/>
    </row>
    <row r="2438" spans="3:3" x14ac:dyDescent="0.3">
      <c r="C2438"/>
    </row>
    <row r="2439" spans="3:3" x14ac:dyDescent="0.3">
      <c r="C2439"/>
    </row>
    <row r="2440" spans="3:3" x14ac:dyDescent="0.3">
      <c r="C2440"/>
    </row>
    <row r="2441" spans="3:3" x14ac:dyDescent="0.3">
      <c r="C2441"/>
    </row>
    <row r="2442" spans="3:3" x14ac:dyDescent="0.3">
      <c r="C2442"/>
    </row>
    <row r="2443" spans="3:3" x14ac:dyDescent="0.3">
      <c r="C2443"/>
    </row>
    <row r="2444" spans="3:3" x14ac:dyDescent="0.3">
      <c r="C2444"/>
    </row>
    <row r="2445" spans="3:3" x14ac:dyDescent="0.3">
      <c r="C2445"/>
    </row>
    <row r="2446" spans="3:3" x14ac:dyDescent="0.3">
      <c r="C2446"/>
    </row>
    <row r="2447" spans="3:3" x14ac:dyDescent="0.3">
      <c r="C2447"/>
    </row>
    <row r="2448" spans="3:3" x14ac:dyDescent="0.3">
      <c r="C2448"/>
    </row>
    <row r="2449" spans="3:3" x14ac:dyDescent="0.3">
      <c r="C2449"/>
    </row>
    <row r="2450" spans="3:3" x14ac:dyDescent="0.3">
      <c r="C2450"/>
    </row>
    <row r="2451" spans="3:3" x14ac:dyDescent="0.3">
      <c r="C2451"/>
    </row>
    <row r="2452" spans="3:3" x14ac:dyDescent="0.3">
      <c r="C2452"/>
    </row>
    <row r="2453" spans="3:3" x14ac:dyDescent="0.3">
      <c r="C2453"/>
    </row>
    <row r="2454" spans="3:3" x14ac:dyDescent="0.3">
      <c r="C2454"/>
    </row>
    <row r="2455" spans="3:3" x14ac:dyDescent="0.3">
      <c r="C2455"/>
    </row>
    <row r="2456" spans="3:3" x14ac:dyDescent="0.3">
      <c r="C2456"/>
    </row>
    <row r="2457" spans="3:3" x14ac:dyDescent="0.3">
      <c r="C2457"/>
    </row>
    <row r="2458" spans="3:3" x14ac:dyDescent="0.3">
      <c r="C2458"/>
    </row>
    <row r="2459" spans="3:3" x14ac:dyDescent="0.3">
      <c r="C2459"/>
    </row>
    <row r="2460" spans="3:3" x14ac:dyDescent="0.3">
      <c r="C2460"/>
    </row>
    <row r="2461" spans="3:3" x14ac:dyDescent="0.3">
      <c r="C2461"/>
    </row>
    <row r="2462" spans="3:3" x14ac:dyDescent="0.3">
      <c r="C2462"/>
    </row>
    <row r="2463" spans="3:3" x14ac:dyDescent="0.3">
      <c r="C2463"/>
    </row>
    <row r="2464" spans="3:3" x14ac:dyDescent="0.3">
      <c r="C2464"/>
    </row>
    <row r="2465" spans="3:3" x14ac:dyDescent="0.3">
      <c r="C2465"/>
    </row>
    <row r="2466" spans="3:3" x14ac:dyDescent="0.3">
      <c r="C2466"/>
    </row>
    <row r="2467" spans="3:3" x14ac:dyDescent="0.3">
      <c r="C2467"/>
    </row>
    <row r="2468" spans="3:3" x14ac:dyDescent="0.3">
      <c r="C2468"/>
    </row>
    <row r="2469" spans="3:3" x14ac:dyDescent="0.3">
      <c r="C2469"/>
    </row>
    <row r="2470" spans="3:3" x14ac:dyDescent="0.3">
      <c r="C2470"/>
    </row>
    <row r="2471" spans="3:3" x14ac:dyDescent="0.3">
      <c r="C2471"/>
    </row>
    <row r="2472" spans="3:3" x14ac:dyDescent="0.3">
      <c r="C2472"/>
    </row>
    <row r="2473" spans="3:3" x14ac:dyDescent="0.3">
      <c r="C2473"/>
    </row>
    <row r="2474" spans="3:3" x14ac:dyDescent="0.3">
      <c r="C2474"/>
    </row>
    <row r="2475" spans="3:3" x14ac:dyDescent="0.3">
      <c r="C2475"/>
    </row>
    <row r="2476" spans="3:3" x14ac:dyDescent="0.3">
      <c r="C2476"/>
    </row>
    <row r="2477" spans="3:3" x14ac:dyDescent="0.3">
      <c r="C2477"/>
    </row>
    <row r="2478" spans="3:3" x14ac:dyDescent="0.3">
      <c r="C2478"/>
    </row>
    <row r="2479" spans="3:3" x14ac:dyDescent="0.3">
      <c r="C2479"/>
    </row>
    <row r="2480" spans="3:3" x14ac:dyDescent="0.3">
      <c r="C2480"/>
    </row>
    <row r="2481" spans="3:3" x14ac:dyDescent="0.3">
      <c r="C2481"/>
    </row>
    <row r="2482" spans="3:3" x14ac:dyDescent="0.3">
      <c r="C2482"/>
    </row>
    <row r="2483" spans="3:3" x14ac:dyDescent="0.3">
      <c r="C2483"/>
    </row>
    <row r="2484" spans="3:3" x14ac:dyDescent="0.3">
      <c r="C2484"/>
    </row>
    <row r="2485" spans="3:3" x14ac:dyDescent="0.3">
      <c r="C2485"/>
    </row>
    <row r="2486" spans="3:3" x14ac:dyDescent="0.3">
      <c r="C2486"/>
    </row>
    <row r="2487" spans="3:3" x14ac:dyDescent="0.3">
      <c r="C2487"/>
    </row>
    <row r="2488" spans="3:3" x14ac:dyDescent="0.3">
      <c r="C2488"/>
    </row>
    <row r="2489" spans="3:3" x14ac:dyDescent="0.3">
      <c r="C2489"/>
    </row>
    <row r="2490" spans="3:3" x14ac:dyDescent="0.3">
      <c r="C2490"/>
    </row>
    <row r="2491" spans="3:3" x14ac:dyDescent="0.3">
      <c r="C2491"/>
    </row>
    <row r="2492" spans="3:3" x14ac:dyDescent="0.3">
      <c r="C2492"/>
    </row>
    <row r="2493" spans="3:3" x14ac:dyDescent="0.3">
      <c r="C2493"/>
    </row>
    <row r="2494" spans="3:3" x14ac:dyDescent="0.3">
      <c r="C2494"/>
    </row>
    <row r="2495" spans="3:3" x14ac:dyDescent="0.3">
      <c r="C2495"/>
    </row>
    <row r="2496" spans="3:3" x14ac:dyDescent="0.3">
      <c r="C2496"/>
    </row>
    <row r="2497" spans="3:3" x14ac:dyDescent="0.3">
      <c r="C2497"/>
    </row>
    <row r="2498" spans="3:3" x14ac:dyDescent="0.3">
      <c r="C2498"/>
    </row>
    <row r="2499" spans="3:3" x14ac:dyDescent="0.3">
      <c r="C2499"/>
    </row>
    <row r="2500" spans="3:3" x14ac:dyDescent="0.3">
      <c r="C2500"/>
    </row>
    <row r="2501" spans="3:3" x14ac:dyDescent="0.3">
      <c r="C2501"/>
    </row>
    <row r="2502" spans="3:3" x14ac:dyDescent="0.3">
      <c r="C2502"/>
    </row>
    <row r="2503" spans="3:3" x14ac:dyDescent="0.3">
      <c r="C2503"/>
    </row>
    <row r="2504" spans="3:3" x14ac:dyDescent="0.3">
      <c r="C2504"/>
    </row>
    <row r="2505" spans="3:3" x14ac:dyDescent="0.3">
      <c r="C2505"/>
    </row>
    <row r="2506" spans="3:3" x14ac:dyDescent="0.3">
      <c r="C2506"/>
    </row>
    <row r="2507" spans="3:3" x14ac:dyDescent="0.3">
      <c r="C2507"/>
    </row>
    <row r="2508" spans="3:3" x14ac:dyDescent="0.3">
      <c r="C2508"/>
    </row>
    <row r="2509" spans="3:3" x14ac:dyDescent="0.3">
      <c r="C2509"/>
    </row>
    <row r="2510" spans="3:3" x14ac:dyDescent="0.3">
      <c r="C2510"/>
    </row>
    <row r="2511" spans="3:3" x14ac:dyDescent="0.3">
      <c r="C2511"/>
    </row>
    <row r="2512" spans="3:3" x14ac:dyDescent="0.3">
      <c r="C2512"/>
    </row>
    <row r="2513" spans="3:3" x14ac:dyDescent="0.3">
      <c r="C2513"/>
    </row>
    <row r="2514" spans="3:3" x14ac:dyDescent="0.3">
      <c r="C2514"/>
    </row>
    <row r="2515" spans="3:3" x14ac:dyDescent="0.3">
      <c r="C2515"/>
    </row>
    <row r="2516" spans="3:3" x14ac:dyDescent="0.3">
      <c r="C2516"/>
    </row>
    <row r="2517" spans="3:3" x14ac:dyDescent="0.3">
      <c r="C2517"/>
    </row>
    <row r="2518" spans="3:3" x14ac:dyDescent="0.3">
      <c r="C2518"/>
    </row>
    <row r="2519" spans="3:3" x14ac:dyDescent="0.3">
      <c r="C2519"/>
    </row>
    <row r="2520" spans="3:3" x14ac:dyDescent="0.3">
      <c r="C2520"/>
    </row>
    <row r="2521" spans="3:3" x14ac:dyDescent="0.3">
      <c r="C2521"/>
    </row>
    <row r="2522" spans="3:3" x14ac:dyDescent="0.3">
      <c r="C2522"/>
    </row>
    <row r="2523" spans="3:3" x14ac:dyDescent="0.3">
      <c r="C2523"/>
    </row>
    <row r="2524" spans="3:3" x14ac:dyDescent="0.3">
      <c r="C2524"/>
    </row>
    <row r="2525" spans="3:3" x14ac:dyDescent="0.3">
      <c r="C2525"/>
    </row>
    <row r="2526" spans="3:3" x14ac:dyDescent="0.3">
      <c r="C2526"/>
    </row>
    <row r="2527" spans="3:3" x14ac:dyDescent="0.3">
      <c r="C2527"/>
    </row>
    <row r="2528" spans="3:3" x14ac:dyDescent="0.3">
      <c r="C2528"/>
    </row>
    <row r="2529" spans="3:3" x14ac:dyDescent="0.3">
      <c r="C2529"/>
    </row>
    <row r="2530" spans="3:3" x14ac:dyDescent="0.3">
      <c r="C2530"/>
    </row>
    <row r="2531" spans="3:3" x14ac:dyDescent="0.3">
      <c r="C2531"/>
    </row>
    <row r="2532" spans="3:3" x14ac:dyDescent="0.3">
      <c r="C2532"/>
    </row>
    <row r="2533" spans="3:3" x14ac:dyDescent="0.3">
      <c r="C2533"/>
    </row>
    <row r="2534" spans="3:3" x14ac:dyDescent="0.3">
      <c r="C2534"/>
    </row>
    <row r="2535" spans="3:3" x14ac:dyDescent="0.3">
      <c r="C2535"/>
    </row>
    <row r="2536" spans="3:3" x14ac:dyDescent="0.3">
      <c r="C2536"/>
    </row>
    <row r="2537" spans="3:3" x14ac:dyDescent="0.3">
      <c r="C2537"/>
    </row>
    <row r="2538" spans="3:3" x14ac:dyDescent="0.3">
      <c r="C2538"/>
    </row>
    <row r="2539" spans="3:3" x14ac:dyDescent="0.3">
      <c r="C2539"/>
    </row>
    <row r="2540" spans="3:3" x14ac:dyDescent="0.3">
      <c r="C2540"/>
    </row>
    <row r="2541" spans="3:3" x14ac:dyDescent="0.3">
      <c r="C2541"/>
    </row>
    <row r="2542" spans="3:3" x14ac:dyDescent="0.3">
      <c r="C2542"/>
    </row>
    <row r="2543" spans="3:3" x14ac:dyDescent="0.3">
      <c r="C2543"/>
    </row>
    <row r="2544" spans="3:3" x14ac:dyDescent="0.3">
      <c r="C2544"/>
    </row>
    <row r="2545" spans="3:3" x14ac:dyDescent="0.3">
      <c r="C2545"/>
    </row>
    <row r="2546" spans="3:3" x14ac:dyDescent="0.3">
      <c r="C2546"/>
    </row>
    <row r="2547" spans="3:3" x14ac:dyDescent="0.3">
      <c r="C2547"/>
    </row>
    <row r="2548" spans="3:3" x14ac:dyDescent="0.3">
      <c r="C2548"/>
    </row>
    <row r="2549" spans="3:3" x14ac:dyDescent="0.3">
      <c r="C2549"/>
    </row>
    <row r="2550" spans="3:3" x14ac:dyDescent="0.3">
      <c r="C2550"/>
    </row>
    <row r="2551" spans="3:3" x14ac:dyDescent="0.3">
      <c r="C2551"/>
    </row>
    <row r="2552" spans="3:3" x14ac:dyDescent="0.3">
      <c r="C2552"/>
    </row>
    <row r="2553" spans="3:3" x14ac:dyDescent="0.3">
      <c r="C2553"/>
    </row>
    <row r="2554" spans="3:3" x14ac:dyDescent="0.3">
      <c r="C2554"/>
    </row>
  </sheetData>
  <mergeCells count="1">
    <mergeCell ref="A1:E1"/>
  </mergeCells>
  <phoneticPr fontId="67"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48"/>
  <sheetViews>
    <sheetView view="pageBreakPreview" zoomScale="89" zoomScaleSheetLayoutView="89" workbookViewId="0">
      <selection activeCell="C32" sqref="C32"/>
    </sheetView>
  </sheetViews>
  <sheetFormatPr defaultColWidth="9" defaultRowHeight="14.4" x14ac:dyDescent="0.3"/>
  <cols>
    <col min="1" max="1" width="9.88671875" style="22" bestFit="1" customWidth="1"/>
    <col min="2" max="2" width="23.44140625" customWidth="1"/>
    <col min="3" max="10" width="13.44140625" customWidth="1"/>
    <col min="11" max="13" width="14.88671875" customWidth="1"/>
  </cols>
  <sheetData>
    <row r="1" spans="1:13" x14ac:dyDescent="0.3">
      <c r="A1" s="4"/>
      <c r="B1" s="699"/>
      <c r="C1" s="699"/>
      <c r="D1" s="699"/>
      <c r="E1" s="699"/>
      <c r="F1" s="699"/>
      <c r="G1" s="699"/>
      <c r="H1" s="699"/>
      <c r="I1" s="699"/>
      <c r="J1" s="699"/>
      <c r="K1" s="699"/>
      <c r="L1" s="699"/>
    </row>
    <row r="2" spans="1:13" ht="17.399999999999999" x14ac:dyDescent="0.3">
      <c r="A2" s="700" t="str">
        <f>DataSheet!B5</f>
        <v>NAME OF THE INSTITUTION</v>
      </c>
      <c r="B2" s="700"/>
      <c r="C2" s="700"/>
      <c r="D2" s="700"/>
      <c r="E2" s="700"/>
      <c r="F2" s="700"/>
      <c r="G2" s="700"/>
      <c r="H2" s="700"/>
      <c r="I2" s="700"/>
      <c r="J2" s="700"/>
      <c r="K2" s="700"/>
      <c r="L2" s="700"/>
    </row>
    <row r="3" spans="1:13" ht="15.6" x14ac:dyDescent="0.3">
      <c r="A3" s="701" t="s">
        <v>593</v>
      </c>
      <c r="B3" s="701"/>
      <c r="C3" s="701"/>
      <c r="D3" s="701"/>
      <c r="E3" s="701"/>
      <c r="F3" s="701"/>
      <c r="G3" s="701"/>
      <c r="H3" s="701"/>
      <c r="I3" s="701"/>
      <c r="J3" s="701"/>
      <c r="K3" s="701"/>
      <c r="L3" s="701"/>
    </row>
    <row r="4" spans="1:13" ht="15.6" x14ac:dyDescent="0.3">
      <c r="A4" s="701" t="str">
        <f>DataSheet!A7</f>
        <v>An Institution under         Schedule of   MALANKARA ORTHODOX SYRIAN CHURCH</v>
      </c>
      <c r="B4" s="701"/>
      <c r="C4" s="701"/>
      <c r="D4" s="701"/>
      <c r="E4" s="701"/>
      <c r="F4" s="701"/>
      <c r="G4" s="701"/>
      <c r="H4" s="701"/>
      <c r="I4" s="701"/>
      <c r="J4" s="701"/>
      <c r="K4" s="701"/>
      <c r="L4" s="701"/>
    </row>
    <row r="5" spans="1:13" x14ac:dyDescent="0.3">
      <c r="A5" s="702" t="s">
        <v>1306</v>
      </c>
      <c r="B5" s="702"/>
      <c r="C5" s="702"/>
      <c r="D5" s="702"/>
      <c r="E5" s="702"/>
      <c r="F5" s="702"/>
      <c r="G5" s="702"/>
      <c r="H5" s="702"/>
      <c r="I5" s="702"/>
      <c r="J5" s="702"/>
      <c r="K5" s="702"/>
      <c r="L5" s="702"/>
    </row>
    <row r="6" spans="1:13" ht="14.25" customHeight="1" x14ac:dyDescent="0.3">
      <c r="A6" s="692" t="s">
        <v>494</v>
      </c>
      <c r="B6" s="692" t="s">
        <v>0</v>
      </c>
      <c r="C6" s="693" t="s">
        <v>495</v>
      </c>
      <c r="D6" s="694"/>
      <c r="E6" s="694"/>
      <c r="F6" s="694"/>
      <c r="G6" s="695"/>
      <c r="H6" s="692" t="s">
        <v>496</v>
      </c>
      <c r="I6" s="696" t="s">
        <v>6</v>
      </c>
      <c r="J6" s="697"/>
      <c r="K6" s="698"/>
      <c r="L6" s="703" t="s">
        <v>497</v>
      </c>
      <c r="M6" s="703"/>
    </row>
    <row r="7" spans="1:13" ht="28.5" customHeight="1" x14ac:dyDescent="0.3">
      <c r="A7" s="692"/>
      <c r="B7" s="692"/>
      <c r="C7" s="704" t="s">
        <v>794</v>
      </c>
      <c r="D7" s="706" t="s">
        <v>498</v>
      </c>
      <c r="E7" s="706"/>
      <c r="F7" s="704" t="s">
        <v>499</v>
      </c>
      <c r="G7" s="704" t="s">
        <v>594</v>
      </c>
      <c r="H7" s="692"/>
      <c r="I7" s="707" t="s">
        <v>795</v>
      </c>
      <c r="J7" s="707" t="s">
        <v>500</v>
      </c>
      <c r="K7" s="707" t="s">
        <v>595</v>
      </c>
      <c r="L7" s="704" t="s">
        <v>594</v>
      </c>
      <c r="M7" s="709" t="s">
        <v>793</v>
      </c>
    </row>
    <row r="8" spans="1:13" ht="27.75" customHeight="1" x14ac:dyDescent="0.3">
      <c r="A8" s="692"/>
      <c r="B8" s="692"/>
      <c r="C8" s="705"/>
      <c r="D8" s="158" t="s">
        <v>501</v>
      </c>
      <c r="E8" s="158" t="s">
        <v>502</v>
      </c>
      <c r="F8" s="705"/>
      <c r="G8" s="705"/>
      <c r="H8" s="692"/>
      <c r="I8" s="708"/>
      <c r="J8" s="708"/>
      <c r="K8" s="708"/>
      <c r="L8" s="705"/>
      <c r="M8" s="710"/>
    </row>
    <row r="9" spans="1:13" ht="15.6" x14ac:dyDescent="0.3">
      <c r="A9" s="156"/>
      <c r="B9" s="319" t="s">
        <v>719</v>
      </c>
      <c r="C9" s="159"/>
      <c r="D9" s="160"/>
      <c r="E9" s="160"/>
      <c r="F9" s="157"/>
      <c r="G9" s="157"/>
      <c r="H9" s="156"/>
      <c r="I9" s="160"/>
      <c r="J9" s="160"/>
      <c r="K9" s="159"/>
      <c r="L9" s="159"/>
      <c r="M9" s="10"/>
    </row>
    <row r="10" spans="1:13" ht="15.6" x14ac:dyDescent="0.3">
      <c r="A10" s="481" t="str">
        <f>'R &amp; P Schedule'!A185</f>
        <v>RP-18.02</v>
      </c>
      <c r="B10" s="106" t="s">
        <v>47</v>
      </c>
      <c r="C10" s="102">
        <v>0</v>
      </c>
      <c r="D10" s="102">
        <v>0</v>
      </c>
      <c r="E10" s="102">
        <v>0</v>
      </c>
      <c r="F10" s="102">
        <v>0</v>
      </c>
      <c r="G10" s="102">
        <f>C10+D10+E10-F10</f>
        <v>0</v>
      </c>
      <c r="H10" s="161"/>
      <c r="I10" s="106"/>
      <c r="J10" s="106"/>
      <c r="K10" s="106"/>
      <c r="L10" s="102">
        <f>G10-K10</f>
        <v>0</v>
      </c>
      <c r="M10" s="153"/>
    </row>
    <row r="11" spans="1:13" ht="15.6" x14ac:dyDescent="0.3">
      <c r="A11" s="481" t="str">
        <f>'R &amp; P Schedule'!A186</f>
        <v>RP-18.03</v>
      </c>
      <c r="B11" s="106" t="s">
        <v>48</v>
      </c>
      <c r="C11" s="102">
        <v>0</v>
      </c>
      <c r="D11" s="102">
        <v>0</v>
      </c>
      <c r="E11" s="102">
        <v>0</v>
      </c>
      <c r="F11" s="102">
        <v>0</v>
      </c>
      <c r="G11" s="102">
        <f t="shared" ref="G11:G12" si="0">C11+D11+E11-F11</f>
        <v>0</v>
      </c>
      <c r="H11" s="161"/>
      <c r="I11" s="106"/>
      <c r="J11" s="106"/>
      <c r="K11" s="106"/>
      <c r="L11" s="102">
        <f t="shared" ref="L11:L12" si="1">G11-K11</f>
        <v>0</v>
      </c>
      <c r="M11" s="153"/>
    </row>
    <row r="12" spans="1:13" ht="15.6" x14ac:dyDescent="0.3">
      <c r="A12" s="481" t="str">
        <f>'R &amp; P Schedule'!A187</f>
        <v>RP-18.04</v>
      </c>
      <c r="B12" s="106" t="s">
        <v>49</v>
      </c>
      <c r="C12" s="102">
        <v>0</v>
      </c>
      <c r="D12" s="102">
        <v>0</v>
      </c>
      <c r="E12" s="102">
        <v>0</v>
      </c>
      <c r="F12" s="102">
        <v>0</v>
      </c>
      <c r="G12" s="102">
        <f t="shared" si="0"/>
        <v>0</v>
      </c>
      <c r="H12" s="161"/>
      <c r="I12" s="106"/>
      <c r="J12" s="106"/>
      <c r="K12" s="106"/>
      <c r="L12" s="102">
        <f t="shared" si="1"/>
        <v>0</v>
      </c>
      <c r="M12" s="153"/>
    </row>
    <row r="13" spans="1:13" ht="15.6" x14ac:dyDescent="0.3">
      <c r="A13" s="481"/>
      <c r="B13" s="162" t="s">
        <v>78</v>
      </c>
      <c r="C13" s="107">
        <f>SUM(C10:C12)</f>
        <v>0</v>
      </c>
      <c r="D13" s="107">
        <f t="shared" ref="D13:M13" si="2">SUM(D10:D12)</f>
        <v>0</v>
      </c>
      <c r="E13" s="107">
        <f t="shared" si="2"/>
        <v>0</v>
      </c>
      <c r="F13" s="107">
        <f t="shared" si="2"/>
        <v>0</v>
      </c>
      <c r="G13" s="107">
        <f>SUM(G10:G12)</f>
        <v>0</v>
      </c>
      <c r="H13" s="163"/>
      <c r="I13" s="104"/>
      <c r="J13" s="104"/>
      <c r="K13" s="104"/>
      <c r="L13" s="107">
        <f t="shared" si="2"/>
        <v>0</v>
      </c>
      <c r="M13" s="107">
        <f t="shared" si="2"/>
        <v>0</v>
      </c>
    </row>
    <row r="14" spans="1:13" ht="15.6" x14ac:dyDescent="0.3">
      <c r="A14" s="481"/>
      <c r="B14" s="104" t="s">
        <v>503</v>
      </c>
      <c r="C14" s="102"/>
      <c r="D14" s="102"/>
      <c r="E14" s="102"/>
      <c r="F14" s="102"/>
      <c r="G14" s="102"/>
      <c r="H14" s="161"/>
      <c r="I14" s="106"/>
      <c r="J14" s="106"/>
      <c r="K14" s="106"/>
      <c r="L14" s="106"/>
      <c r="M14" s="10"/>
    </row>
    <row r="15" spans="1:13" ht="15.6" x14ac:dyDescent="0.3">
      <c r="A15" s="481" t="str">
        <f>'R &amp; P Schedule'!A188</f>
        <v>RP-18.05</v>
      </c>
      <c r="B15" s="106" t="s">
        <v>482</v>
      </c>
      <c r="C15" s="102">
        <v>0</v>
      </c>
      <c r="D15" s="102">
        <v>0</v>
      </c>
      <c r="E15" s="102">
        <v>0</v>
      </c>
      <c r="F15" s="102">
        <v>0</v>
      </c>
      <c r="G15" s="102">
        <f>C15+D15+E15-F15</f>
        <v>0</v>
      </c>
      <c r="H15" s="161">
        <v>0.05</v>
      </c>
      <c r="I15" s="102"/>
      <c r="J15" s="106">
        <f t="shared" ref="J15:J20" si="3">((M15+D15-F15)*H15)+(E15*H15/2)</f>
        <v>0</v>
      </c>
      <c r="K15" s="106">
        <f t="shared" ref="K15:K20" si="4">I15+J15</f>
        <v>0</v>
      </c>
      <c r="L15" s="102">
        <f>G15-K15</f>
        <v>0</v>
      </c>
      <c r="M15" s="153"/>
    </row>
    <row r="16" spans="1:13" ht="15.6" x14ac:dyDescent="0.3">
      <c r="A16" s="481" t="str">
        <f>'R &amp; P Schedule'!A189</f>
        <v>RP-18.06</v>
      </c>
      <c r="B16" s="106" t="s">
        <v>50</v>
      </c>
      <c r="C16" s="102">
        <v>0</v>
      </c>
      <c r="D16" s="102">
        <v>0</v>
      </c>
      <c r="E16" s="102">
        <v>0</v>
      </c>
      <c r="F16" s="102">
        <v>0</v>
      </c>
      <c r="G16" s="102">
        <f t="shared" ref="G16:G20" si="5">C16+D16+E16-F16</f>
        <v>0</v>
      </c>
      <c r="H16" s="161">
        <v>0.05</v>
      </c>
      <c r="I16" s="102"/>
      <c r="J16" s="106">
        <f t="shared" si="3"/>
        <v>0</v>
      </c>
      <c r="K16" s="106">
        <f t="shared" si="4"/>
        <v>0</v>
      </c>
      <c r="L16" s="102">
        <f t="shared" ref="L16:L20" si="6">G16-K16</f>
        <v>0</v>
      </c>
      <c r="M16" s="153"/>
    </row>
    <row r="17" spans="1:13" ht="15.6" x14ac:dyDescent="0.3">
      <c r="A17" s="481" t="str">
        <f>'R &amp; P Schedule'!A190</f>
        <v>RP-18.07</v>
      </c>
      <c r="B17" s="106" t="s">
        <v>51</v>
      </c>
      <c r="C17" s="102">
        <v>0</v>
      </c>
      <c r="D17" s="102">
        <v>0</v>
      </c>
      <c r="E17" s="102">
        <v>0</v>
      </c>
      <c r="F17" s="102">
        <v>0</v>
      </c>
      <c r="G17" s="102">
        <f t="shared" si="5"/>
        <v>0</v>
      </c>
      <c r="H17" s="161">
        <v>0.05</v>
      </c>
      <c r="I17" s="102"/>
      <c r="J17" s="106">
        <f t="shared" si="3"/>
        <v>0</v>
      </c>
      <c r="K17" s="106">
        <f t="shared" si="4"/>
        <v>0</v>
      </c>
      <c r="L17" s="102">
        <f t="shared" si="6"/>
        <v>0</v>
      </c>
      <c r="M17" s="153"/>
    </row>
    <row r="18" spans="1:13" ht="15.6" x14ac:dyDescent="0.3">
      <c r="A18" s="481" t="str">
        <f>'R &amp; P Schedule'!A191</f>
        <v>RP-18.08</v>
      </c>
      <c r="B18" s="106" t="s">
        <v>1277</v>
      </c>
      <c r="C18" s="102">
        <v>0</v>
      </c>
      <c r="D18" s="102">
        <v>0</v>
      </c>
      <c r="E18" s="102">
        <v>0</v>
      </c>
      <c r="F18" s="102">
        <v>0</v>
      </c>
      <c r="G18" s="102">
        <f t="shared" si="5"/>
        <v>0</v>
      </c>
      <c r="H18" s="161">
        <v>0.05</v>
      </c>
      <c r="I18" s="102"/>
      <c r="J18" s="106">
        <f t="shared" si="3"/>
        <v>0</v>
      </c>
      <c r="K18" s="106">
        <f t="shared" si="4"/>
        <v>0</v>
      </c>
      <c r="L18" s="102">
        <f t="shared" si="6"/>
        <v>0</v>
      </c>
      <c r="M18" s="153"/>
    </row>
    <row r="19" spans="1:13" ht="15.6" x14ac:dyDescent="0.3">
      <c r="A19" s="481" t="str">
        <f>'R &amp; P Schedule'!A192</f>
        <v>RP-18.09</v>
      </c>
      <c r="B19" s="106" t="s">
        <v>52</v>
      </c>
      <c r="C19" s="102">
        <v>0</v>
      </c>
      <c r="D19" s="102">
        <v>0</v>
      </c>
      <c r="E19" s="102">
        <v>0</v>
      </c>
      <c r="F19" s="102">
        <v>0</v>
      </c>
      <c r="G19" s="102">
        <f t="shared" si="5"/>
        <v>0</v>
      </c>
      <c r="H19" s="161">
        <v>0.05</v>
      </c>
      <c r="I19" s="102"/>
      <c r="J19" s="106">
        <f t="shared" si="3"/>
        <v>0</v>
      </c>
      <c r="K19" s="106">
        <f t="shared" si="4"/>
        <v>0</v>
      </c>
      <c r="L19" s="102">
        <f t="shared" si="6"/>
        <v>0</v>
      </c>
      <c r="M19" s="153"/>
    </row>
    <row r="20" spans="1:13" ht="15.6" x14ac:dyDescent="0.3">
      <c r="A20" s="481" t="str">
        <f>'R &amp; P Schedule'!A193</f>
        <v>RP-18.10</v>
      </c>
      <c r="B20" s="106" t="s">
        <v>53</v>
      </c>
      <c r="C20" s="102">
        <v>0</v>
      </c>
      <c r="D20" s="102">
        <v>0</v>
      </c>
      <c r="E20" s="102">
        <v>0</v>
      </c>
      <c r="F20" s="102">
        <v>0</v>
      </c>
      <c r="G20" s="102">
        <f t="shared" si="5"/>
        <v>0</v>
      </c>
      <c r="H20" s="161">
        <v>0.05</v>
      </c>
      <c r="I20" s="102"/>
      <c r="J20" s="106">
        <f t="shared" si="3"/>
        <v>0</v>
      </c>
      <c r="K20" s="106">
        <f t="shared" si="4"/>
        <v>0</v>
      </c>
      <c r="L20" s="102">
        <f t="shared" si="6"/>
        <v>0</v>
      </c>
      <c r="M20" s="153"/>
    </row>
    <row r="21" spans="1:13" ht="15.6" x14ac:dyDescent="0.3">
      <c r="A21" s="481"/>
      <c r="B21" s="162" t="s">
        <v>78</v>
      </c>
      <c r="C21" s="107">
        <f>SUM(C15:C20)</f>
        <v>0</v>
      </c>
      <c r="D21" s="107">
        <f>SUM(D15:D20)</f>
        <v>0</v>
      </c>
      <c r="E21" s="107">
        <f>SUM(E15:E20)</f>
        <v>0</v>
      </c>
      <c r="F21" s="107">
        <f>SUM(F15:F20)</f>
        <v>0</v>
      </c>
      <c r="G21" s="107">
        <f>SUM(G15:G20)</f>
        <v>0</v>
      </c>
      <c r="H21" s="104"/>
      <c r="I21" s="107">
        <f>SUM(I15:I20)</f>
        <v>0</v>
      </c>
      <c r="J21" s="107">
        <f>SUM(J15:J20)</f>
        <v>0</v>
      </c>
      <c r="K21" s="107">
        <f>SUM(K15:K20)</f>
        <v>0</v>
      </c>
      <c r="L21" s="107">
        <f>SUM(L15:L20)</f>
        <v>0</v>
      </c>
      <c r="M21" s="107">
        <f>SUM(M15:M20)</f>
        <v>0</v>
      </c>
    </row>
    <row r="22" spans="1:13" ht="15.6" x14ac:dyDescent="0.3">
      <c r="A22" s="481"/>
      <c r="B22" s="319" t="s">
        <v>718</v>
      </c>
      <c r="C22" s="102"/>
      <c r="D22" s="102"/>
      <c r="E22" s="102"/>
      <c r="F22" s="102"/>
      <c r="G22" s="102"/>
      <c r="H22" s="161"/>
      <c r="I22" s="102"/>
      <c r="J22" s="102"/>
      <c r="K22" s="102"/>
      <c r="L22" s="102"/>
      <c r="M22" s="10"/>
    </row>
    <row r="23" spans="1:13" ht="15.6" x14ac:dyDescent="0.3">
      <c r="A23" s="481" t="str">
        <f>'R &amp; P Schedule'!A194</f>
        <v>RP-18.11</v>
      </c>
      <c r="B23" s="106" t="s">
        <v>55</v>
      </c>
      <c r="C23" s="102">
        <v>0</v>
      </c>
      <c r="D23" s="102">
        <v>0</v>
      </c>
      <c r="E23" s="102">
        <v>0</v>
      </c>
      <c r="F23" s="102">
        <v>0</v>
      </c>
      <c r="G23" s="102">
        <f t="shared" ref="G23:G28" si="7">C23+D23+E23-F23</f>
        <v>0</v>
      </c>
      <c r="H23" s="161">
        <v>0.15</v>
      </c>
      <c r="I23" s="102"/>
      <c r="J23" s="106">
        <f t="shared" ref="J23:J28" si="8">((M23+D23-F23)*H23)+(E23*H23/2)</f>
        <v>0</v>
      </c>
      <c r="K23" s="106">
        <f>I23+J23</f>
        <v>0</v>
      </c>
      <c r="L23" s="102">
        <f t="shared" ref="L23:L28" si="9">G23-K23</f>
        <v>0</v>
      </c>
      <c r="M23" s="153"/>
    </row>
    <row r="24" spans="1:13" ht="15.6" x14ac:dyDescent="0.3">
      <c r="A24" s="481" t="str">
        <f>'R &amp; P Schedule'!A195</f>
        <v>RP-18.12</v>
      </c>
      <c r="B24" s="106" t="s">
        <v>56</v>
      </c>
      <c r="C24" s="102">
        <v>0</v>
      </c>
      <c r="D24" s="102">
        <v>0</v>
      </c>
      <c r="E24" s="102">
        <v>0</v>
      </c>
      <c r="F24" s="102">
        <v>0</v>
      </c>
      <c r="G24" s="102">
        <f t="shared" si="7"/>
        <v>0</v>
      </c>
      <c r="H24" s="161">
        <v>0.15</v>
      </c>
      <c r="I24" s="102"/>
      <c r="J24" s="106">
        <f t="shared" si="8"/>
        <v>0</v>
      </c>
      <c r="K24" s="106">
        <f t="shared" ref="K24:K28" si="10">I24+J24</f>
        <v>0</v>
      </c>
      <c r="L24" s="102">
        <f t="shared" si="9"/>
        <v>0</v>
      </c>
      <c r="M24" s="153"/>
    </row>
    <row r="25" spans="1:13" ht="15.6" x14ac:dyDescent="0.3">
      <c r="A25" s="481" t="str">
        <f>'R &amp; P Schedule'!A196</f>
        <v>RP-18.13</v>
      </c>
      <c r="B25" s="106" t="s">
        <v>57</v>
      </c>
      <c r="C25" s="102">
        <v>0</v>
      </c>
      <c r="D25" s="102">
        <v>0</v>
      </c>
      <c r="E25" s="102">
        <v>0</v>
      </c>
      <c r="F25" s="102">
        <v>0</v>
      </c>
      <c r="G25" s="102">
        <f t="shared" si="7"/>
        <v>0</v>
      </c>
      <c r="H25" s="161">
        <v>0.15</v>
      </c>
      <c r="I25" s="102"/>
      <c r="J25" s="106">
        <f t="shared" si="8"/>
        <v>0</v>
      </c>
      <c r="K25" s="106">
        <f t="shared" si="10"/>
        <v>0</v>
      </c>
      <c r="L25" s="102">
        <f t="shared" si="9"/>
        <v>0</v>
      </c>
      <c r="M25" s="153"/>
    </row>
    <row r="26" spans="1:13" ht="15.6" x14ac:dyDescent="0.3">
      <c r="A26" s="481" t="str">
        <f>'R &amp; P Schedule'!A197</f>
        <v>RP-18.14</v>
      </c>
      <c r="B26" s="106" t="s">
        <v>58</v>
      </c>
      <c r="C26" s="102">
        <v>0</v>
      </c>
      <c r="D26" s="102">
        <v>0</v>
      </c>
      <c r="E26" s="102">
        <v>0</v>
      </c>
      <c r="F26" s="102">
        <v>0</v>
      </c>
      <c r="G26" s="102">
        <f t="shared" si="7"/>
        <v>0</v>
      </c>
      <c r="H26" s="161">
        <v>0.15</v>
      </c>
      <c r="I26" s="102"/>
      <c r="J26" s="106">
        <f t="shared" si="8"/>
        <v>0</v>
      </c>
      <c r="K26" s="106">
        <f t="shared" si="10"/>
        <v>0</v>
      </c>
      <c r="L26" s="102">
        <f t="shared" si="9"/>
        <v>0</v>
      </c>
      <c r="M26" s="153"/>
    </row>
    <row r="27" spans="1:13" ht="15.6" x14ac:dyDescent="0.3">
      <c r="A27" s="481" t="str">
        <f>'R &amp; P Schedule'!A198</f>
        <v>RP-18.15</v>
      </c>
      <c r="B27" s="115" t="s">
        <v>1412</v>
      </c>
      <c r="C27" s="102">
        <v>0</v>
      </c>
      <c r="D27" s="102">
        <v>0</v>
      </c>
      <c r="E27" s="102">
        <v>0</v>
      </c>
      <c r="F27" s="102">
        <v>0</v>
      </c>
      <c r="G27" s="102">
        <f t="shared" si="7"/>
        <v>0</v>
      </c>
      <c r="H27" s="161">
        <v>0.15</v>
      </c>
      <c r="I27" s="102"/>
      <c r="J27" s="106">
        <f t="shared" si="8"/>
        <v>0</v>
      </c>
      <c r="K27" s="106">
        <f t="shared" si="10"/>
        <v>0</v>
      </c>
      <c r="L27" s="102">
        <f>G27-K27</f>
        <v>0</v>
      </c>
      <c r="M27" s="153"/>
    </row>
    <row r="28" spans="1:13" ht="15.6" x14ac:dyDescent="0.3">
      <c r="A28" s="481" t="str">
        <f>'R &amp; P Schedule'!A199</f>
        <v>RP-18.16</v>
      </c>
      <c r="B28" s="106" t="s">
        <v>59</v>
      </c>
      <c r="C28" s="102">
        <v>0</v>
      </c>
      <c r="D28" s="102">
        <v>0</v>
      </c>
      <c r="E28" s="102">
        <v>0</v>
      </c>
      <c r="F28" s="102">
        <v>0</v>
      </c>
      <c r="G28" s="102">
        <f t="shared" si="7"/>
        <v>0</v>
      </c>
      <c r="H28" s="161">
        <v>0.15</v>
      </c>
      <c r="I28" s="102"/>
      <c r="J28" s="106">
        <f t="shared" si="8"/>
        <v>0</v>
      </c>
      <c r="K28" s="106">
        <f t="shared" si="10"/>
        <v>0</v>
      </c>
      <c r="L28" s="102">
        <f t="shared" si="9"/>
        <v>0</v>
      </c>
      <c r="M28" s="153"/>
    </row>
    <row r="29" spans="1:13" ht="15.6" x14ac:dyDescent="0.3">
      <c r="A29" s="481"/>
      <c r="B29" s="162" t="s">
        <v>78</v>
      </c>
      <c r="C29" s="107">
        <f>SUM(C23:C28)</f>
        <v>0</v>
      </c>
      <c r="D29" s="107">
        <f>SUM(D23:D28)</f>
        <v>0</v>
      </c>
      <c r="E29" s="107">
        <f>SUM(E23:E28)</f>
        <v>0</v>
      </c>
      <c r="F29" s="107">
        <f>SUM(F23:F28)</f>
        <v>0</v>
      </c>
      <c r="G29" s="107">
        <f>SUM(G23:G28)</f>
        <v>0</v>
      </c>
      <c r="H29" s="104"/>
      <c r="I29" s="107">
        <f>SUM(I23:I28)</f>
        <v>0</v>
      </c>
      <c r="J29" s="107">
        <f>SUM(J23:J28)</f>
        <v>0</v>
      </c>
      <c r="K29" s="107">
        <f>SUM(K23:K28)</f>
        <v>0</v>
      </c>
      <c r="L29" s="107">
        <f>SUM(L23:L28)</f>
        <v>0</v>
      </c>
      <c r="M29" s="107">
        <f>SUM(M23:M28)</f>
        <v>0</v>
      </c>
    </row>
    <row r="30" spans="1:13" ht="15.6" x14ac:dyDescent="0.3">
      <c r="A30" s="481"/>
      <c r="B30" s="104" t="s">
        <v>504</v>
      </c>
      <c r="C30" s="102"/>
      <c r="D30" s="102"/>
      <c r="E30" s="102"/>
      <c r="F30" s="102"/>
      <c r="G30" s="102"/>
      <c r="H30" s="161"/>
      <c r="I30" s="102"/>
      <c r="J30" s="102"/>
      <c r="K30" s="102"/>
      <c r="L30" s="102"/>
      <c r="M30" s="10"/>
    </row>
    <row r="31" spans="1:13" ht="15.6" x14ac:dyDescent="0.3">
      <c r="A31" s="481" t="str">
        <f>'R &amp; P Schedule'!A200</f>
        <v>RP-18.17</v>
      </c>
      <c r="B31" s="106" t="s">
        <v>60</v>
      </c>
      <c r="C31" s="102">
        <v>0</v>
      </c>
      <c r="D31" s="102">
        <v>0</v>
      </c>
      <c r="E31" s="102">
        <v>0</v>
      </c>
      <c r="F31" s="102">
        <v>0</v>
      </c>
      <c r="G31" s="102">
        <f t="shared" ref="G31" si="11">C31+D31+E31-F31</f>
        <v>0</v>
      </c>
      <c r="H31" s="161">
        <v>0.1</v>
      </c>
      <c r="I31" s="102"/>
      <c r="J31" s="106">
        <f t="shared" ref="J31" si="12">((M31+D31-F31)*H31)+(E31*H31/2)</f>
        <v>0</v>
      </c>
      <c r="K31" s="106">
        <f t="shared" ref="K31" si="13">I31+J31</f>
        <v>0</v>
      </c>
      <c r="L31" s="102">
        <f>G31-K31</f>
        <v>0</v>
      </c>
      <c r="M31" s="153"/>
    </row>
    <row r="32" spans="1:13" ht="15.6" x14ac:dyDescent="0.3">
      <c r="A32" s="481"/>
      <c r="B32" s="162" t="s">
        <v>78</v>
      </c>
      <c r="C32" s="107">
        <f>SUM(C31:C31)</f>
        <v>0</v>
      </c>
      <c r="D32" s="107">
        <f>SUM(D31:D31)</f>
        <v>0</v>
      </c>
      <c r="E32" s="107">
        <f>SUM(E31:E31)</f>
        <v>0</v>
      </c>
      <c r="F32" s="107">
        <f>SUM(F31:F31)</f>
        <v>0</v>
      </c>
      <c r="G32" s="107">
        <f>SUM(G31:G31)</f>
        <v>0</v>
      </c>
      <c r="H32" s="104"/>
      <c r="I32" s="107">
        <f>SUM(I31:I31)</f>
        <v>0</v>
      </c>
      <c r="J32" s="107">
        <f>SUM(J31:J31)</f>
        <v>0</v>
      </c>
      <c r="K32" s="107">
        <f>SUM(K31:K31)</f>
        <v>0</v>
      </c>
      <c r="L32" s="107">
        <f>SUM(L31:L31)</f>
        <v>0</v>
      </c>
      <c r="M32" s="107">
        <f>SUM(M31:M31)</f>
        <v>0</v>
      </c>
    </row>
    <row r="33" spans="1:13" ht="15.6" x14ac:dyDescent="0.3">
      <c r="A33" s="481"/>
      <c r="B33" s="104" t="s">
        <v>443</v>
      </c>
      <c r="C33" s="102"/>
      <c r="D33" s="102"/>
      <c r="E33" s="102"/>
      <c r="F33" s="102"/>
      <c r="G33" s="102"/>
      <c r="H33" s="161"/>
      <c r="I33" s="102"/>
      <c r="J33" s="102"/>
      <c r="K33" s="102"/>
      <c r="L33" s="102"/>
      <c r="M33" s="10"/>
    </row>
    <row r="34" spans="1:13" ht="15.6" x14ac:dyDescent="0.3">
      <c r="A34" s="481" t="str">
        <f>'R &amp; P Schedule'!A201</f>
        <v>RP-18.19</v>
      </c>
      <c r="B34" s="106" t="s">
        <v>443</v>
      </c>
      <c r="C34" s="102">
        <v>0</v>
      </c>
      <c r="D34" s="102">
        <v>0</v>
      </c>
      <c r="E34" s="102">
        <v>0</v>
      </c>
      <c r="F34" s="102">
        <v>0</v>
      </c>
      <c r="G34" s="102">
        <f t="shared" ref="G34:G35" si="14">C34+D34+E34-F34</f>
        <v>0</v>
      </c>
      <c r="H34" s="161">
        <v>0.4</v>
      </c>
      <c r="I34" s="102"/>
      <c r="J34" s="106">
        <f t="shared" ref="J34:J35" si="15">((M34+D34-F34)*H34)+(E34*H34/2)</f>
        <v>0</v>
      </c>
      <c r="K34" s="106">
        <f t="shared" ref="K34:K35" si="16">I34+J34</f>
        <v>0</v>
      </c>
      <c r="L34" s="102">
        <f t="shared" ref="L34:L35" si="17">G34-K34</f>
        <v>0</v>
      </c>
      <c r="M34" s="153"/>
    </row>
    <row r="35" spans="1:13" ht="15.6" x14ac:dyDescent="0.3">
      <c r="A35" s="481" t="str">
        <f>'R &amp; P Schedule'!A202</f>
        <v>RP-18.20</v>
      </c>
      <c r="B35" s="106" t="s">
        <v>483</v>
      </c>
      <c r="C35" s="102">
        <v>0</v>
      </c>
      <c r="D35" s="102">
        <v>0</v>
      </c>
      <c r="E35" s="102">
        <v>0</v>
      </c>
      <c r="F35" s="102">
        <v>0</v>
      </c>
      <c r="G35" s="102">
        <f t="shared" si="14"/>
        <v>0</v>
      </c>
      <c r="H35" s="161">
        <v>0.4</v>
      </c>
      <c r="I35" s="102"/>
      <c r="J35" s="106">
        <f t="shared" si="15"/>
        <v>0</v>
      </c>
      <c r="K35" s="106">
        <f t="shared" si="16"/>
        <v>0</v>
      </c>
      <c r="L35" s="102">
        <f t="shared" si="17"/>
        <v>0</v>
      </c>
      <c r="M35" s="153"/>
    </row>
    <row r="36" spans="1:13" ht="15.6" x14ac:dyDescent="0.3">
      <c r="A36" s="481"/>
      <c r="B36" s="162" t="s">
        <v>78</v>
      </c>
      <c r="C36" s="107">
        <f>SUM(C34:C35)</f>
        <v>0</v>
      </c>
      <c r="D36" s="107">
        <f t="shared" ref="D36:M36" si="18">SUM(D34:D35)</f>
        <v>0</v>
      </c>
      <c r="E36" s="107">
        <f t="shared" si="18"/>
        <v>0</v>
      </c>
      <c r="F36" s="107">
        <f t="shared" si="18"/>
        <v>0</v>
      </c>
      <c r="G36" s="107">
        <f t="shared" si="18"/>
        <v>0</v>
      </c>
      <c r="H36" s="104"/>
      <c r="I36" s="107">
        <f t="shared" si="18"/>
        <v>0</v>
      </c>
      <c r="J36" s="107">
        <f>SUM(J34:J35)</f>
        <v>0</v>
      </c>
      <c r="K36" s="107">
        <f>SUM(K34:K35)</f>
        <v>0</v>
      </c>
      <c r="L36" s="107">
        <f t="shared" si="18"/>
        <v>0</v>
      </c>
      <c r="M36" s="107">
        <f t="shared" si="18"/>
        <v>0</v>
      </c>
    </row>
    <row r="37" spans="1:13" ht="15.6" x14ac:dyDescent="0.3">
      <c r="A37" s="481"/>
      <c r="B37" s="162"/>
      <c r="C37" s="107"/>
      <c r="D37" s="107"/>
      <c r="E37" s="107"/>
      <c r="F37" s="107"/>
      <c r="G37" s="107"/>
      <c r="H37" s="104"/>
      <c r="I37" s="107"/>
      <c r="J37" s="107"/>
      <c r="K37" s="107"/>
      <c r="L37" s="107"/>
      <c r="M37" s="107"/>
    </row>
    <row r="38" spans="1:13" ht="15.6" x14ac:dyDescent="0.3">
      <c r="A38" s="481"/>
      <c r="B38" s="482" t="s">
        <v>1269</v>
      </c>
      <c r="C38" s="107"/>
      <c r="D38" s="107"/>
      <c r="E38" s="107"/>
      <c r="F38" s="107"/>
      <c r="G38" s="107"/>
      <c r="H38" s="483"/>
      <c r="I38" s="107"/>
      <c r="J38" s="107"/>
      <c r="K38" s="107"/>
      <c r="L38" s="107"/>
      <c r="M38" s="484"/>
    </row>
    <row r="39" spans="1:13" ht="15.6" x14ac:dyDescent="0.3">
      <c r="A39" s="481" t="str">
        <f>'R &amp; P Schedule'!A203</f>
        <v>RP-18.21</v>
      </c>
      <c r="B39" s="485" t="s">
        <v>1269</v>
      </c>
      <c r="C39" s="102">
        <v>0</v>
      </c>
      <c r="D39" s="102">
        <v>0</v>
      </c>
      <c r="E39" s="102">
        <v>0</v>
      </c>
      <c r="F39" s="102">
        <v>0</v>
      </c>
      <c r="G39" s="102">
        <f t="shared" ref="G39" si="19">C39+D39+E39-F39</f>
        <v>0</v>
      </c>
      <c r="H39" s="161">
        <v>0.4</v>
      </c>
      <c r="I39" s="102">
        <v>0</v>
      </c>
      <c r="J39" s="102">
        <f t="shared" ref="J39" si="20">((M39+D39-F39)*H39)+(E39*H39/2)</f>
        <v>0</v>
      </c>
      <c r="K39" s="102">
        <f t="shared" ref="K39" si="21">I39+J39</f>
        <v>0</v>
      </c>
      <c r="L39" s="102">
        <f t="shared" ref="L39" si="22">G39-K39</f>
        <v>0</v>
      </c>
      <c r="M39" s="484"/>
    </row>
    <row r="40" spans="1:13" ht="15.6" x14ac:dyDescent="0.3">
      <c r="A40" s="481"/>
      <c r="B40" s="486" t="s">
        <v>78</v>
      </c>
      <c r="C40" s="107">
        <f>SUM(C39)</f>
        <v>0</v>
      </c>
      <c r="D40" s="107">
        <f t="shared" ref="D40:M40" si="23">SUM(D39)</f>
        <v>0</v>
      </c>
      <c r="E40" s="107">
        <f t="shared" si="23"/>
        <v>0</v>
      </c>
      <c r="F40" s="107">
        <f t="shared" si="23"/>
        <v>0</v>
      </c>
      <c r="G40" s="107">
        <f t="shared" si="23"/>
        <v>0</v>
      </c>
      <c r="H40" s="107">
        <f t="shared" si="23"/>
        <v>0.4</v>
      </c>
      <c r="I40" s="107">
        <f t="shared" si="23"/>
        <v>0</v>
      </c>
      <c r="J40" s="107">
        <f t="shared" si="23"/>
        <v>0</v>
      </c>
      <c r="K40" s="107">
        <f t="shared" si="23"/>
        <v>0</v>
      </c>
      <c r="L40" s="107">
        <f t="shared" si="23"/>
        <v>0</v>
      </c>
      <c r="M40" s="107">
        <f t="shared" si="23"/>
        <v>0</v>
      </c>
    </row>
    <row r="41" spans="1:13" ht="15.6" x14ac:dyDescent="0.3">
      <c r="A41" s="481"/>
      <c r="B41" s="482" t="s">
        <v>1270</v>
      </c>
      <c r="C41" s="107"/>
      <c r="D41" s="107"/>
      <c r="E41" s="107"/>
      <c r="F41" s="107"/>
      <c r="G41" s="107"/>
      <c r="H41" s="483"/>
      <c r="I41" s="107"/>
      <c r="J41" s="107"/>
      <c r="K41" s="107"/>
      <c r="L41" s="107"/>
      <c r="M41" s="10"/>
    </row>
    <row r="42" spans="1:13" ht="15.6" x14ac:dyDescent="0.3">
      <c r="A42" s="481" t="str">
        <f>'R &amp; P Schedule'!A204</f>
        <v>RP-18.22</v>
      </c>
      <c r="B42" s="485" t="s">
        <v>61</v>
      </c>
      <c r="C42" s="102">
        <v>0</v>
      </c>
      <c r="D42" s="102">
        <v>0</v>
      </c>
      <c r="E42" s="102">
        <v>0</v>
      </c>
      <c r="F42" s="102">
        <v>0</v>
      </c>
      <c r="G42" s="102">
        <f t="shared" ref="G42" si="24">C42+D42+E42-F42</f>
        <v>0</v>
      </c>
      <c r="H42" s="161">
        <v>1</v>
      </c>
      <c r="I42" s="102">
        <v>0</v>
      </c>
      <c r="J42" s="102">
        <f t="shared" ref="J42" si="25">((M42+D42-F42)*H42)+(E42*H42/2)</f>
        <v>0</v>
      </c>
      <c r="K42" s="102">
        <f t="shared" ref="K42" si="26">I42+J42</f>
        <v>0</v>
      </c>
      <c r="L42" s="102">
        <f t="shared" ref="L42" si="27">G42-K42</f>
        <v>0</v>
      </c>
      <c r="M42" s="153"/>
    </row>
    <row r="43" spans="1:13" ht="15.6" x14ac:dyDescent="0.3">
      <c r="A43" s="481"/>
      <c r="B43" s="486" t="s">
        <v>78</v>
      </c>
      <c r="C43" s="107">
        <f>SUM(C42)</f>
        <v>0</v>
      </c>
      <c r="D43" s="107">
        <f t="shared" ref="D43:G43" si="28">SUM(D42)</f>
        <v>0</v>
      </c>
      <c r="E43" s="107">
        <f t="shared" si="28"/>
        <v>0</v>
      </c>
      <c r="F43" s="107">
        <f t="shared" si="28"/>
        <v>0</v>
      </c>
      <c r="G43" s="107">
        <f t="shared" si="28"/>
        <v>0</v>
      </c>
      <c r="H43" s="487"/>
      <c r="I43" s="107">
        <f>SUM(I42)</f>
        <v>0</v>
      </c>
      <c r="J43" s="107">
        <f t="shared" ref="J43:M43" si="29">SUM(J42)</f>
        <v>0</v>
      </c>
      <c r="K43" s="107">
        <f t="shared" si="29"/>
        <v>0</v>
      </c>
      <c r="L43" s="107">
        <f t="shared" si="29"/>
        <v>0</v>
      </c>
      <c r="M43" s="107">
        <f t="shared" si="29"/>
        <v>0</v>
      </c>
    </row>
    <row r="44" spans="1:13" ht="15.6" x14ac:dyDescent="0.3">
      <c r="A44" s="481"/>
      <c r="B44" s="105" t="s">
        <v>505</v>
      </c>
      <c r="C44" s="107"/>
      <c r="D44" s="107"/>
      <c r="E44" s="107"/>
      <c r="F44" s="107"/>
      <c r="G44" s="107"/>
      <c r="H44" s="104"/>
      <c r="I44" s="107"/>
      <c r="J44" s="107"/>
      <c r="K44" s="107"/>
      <c r="L44" s="107"/>
      <c r="M44" s="10"/>
    </row>
    <row r="45" spans="1:13" ht="15.6" x14ac:dyDescent="0.3">
      <c r="A45" s="488" t="str">
        <f>'R &amp; P Schedule'!A205</f>
        <v>RP-18.23</v>
      </c>
      <c r="B45" s="119" t="s">
        <v>506</v>
      </c>
      <c r="C45" s="102">
        <v>0</v>
      </c>
      <c r="D45" s="102">
        <v>0</v>
      </c>
      <c r="E45" s="102">
        <v>0</v>
      </c>
      <c r="F45" s="102">
        <v>0</v>
      </c>
      <c r="G45" s="102">
        <f t="shared" ref="G45" si="30">C45+D45+E45-F45</f>
        <v>0</v>
      </c>
      <c r="H45" s="161"/>
      <c r="I45" s="102"/>
      <c r="J45" s="102"/>
      <c r="K45" s="102"/>
      <c r="L45" s="102">
        <f>G45-K45</f>
        <v>0</v>
      </c>
      <c r="M45" s="153"/>
    </row>
    <row r="46" spans="1:13" ht="15.6" x14ac:dyDescent="0.3">
      <c r="A46" s="488"/>
      <c r="B46" s="162" t="s">
        <v>78</v>
      </c>
      <c r="C46" s="107">
        <f t="shared" ref="C46:F46" si="31">C45</f>
        <v>0</v>
      </c>
      <c r="D46" s="107">
        <f t="shared" si="31"/>
        <v>0</v>
      </c>
      <c r="E46" s="107">
        <f t="shared" si="31"/>
        <v>0</v>
      </c>
      <c r="F46" s="107">
        <f t="shared" si="31"/>
        <v>0</v>
      </c>
      <c r="G46" s="107">
        <f>G45</f>
        <v>0</v>
      </c>
      <c r="H46" s="161"/>
      <c r="I46" s="102"/>
      <c r="J46" s="102"/>
      <c r="K46" s="102"/>
      <c r="L46" s="107">
        <f>G46</f>
        <v>0</v>
      </c>
      <c r="M46" s="107">
        <f>M45</f>
        <v>0</v>
      </c>
    </row>
    <row r="47" spans="1:13" ht="15.6" x14ac:dyDescent="0.3">
      <c r="A47" s="481"/>
      <c r="B47" s="104" t="s">
        <v>507</v>
      </c>
      <c r="C47" s="107">
        <f>C13+C21+C29+C32+C36+C46+C40+C43</f>
        <v>0</v>
      </c>
      <c r="D47" s="107">
        <f>D13+D21+D29+D32+D36+D46+D40+D43</f>
        <v>0</v>
      </c>
      <c r="E47" s="107">
        <f>E13+E21+E29+E32+E36+E46+E40+E43</f>
        <v>0</v>
      </c>
      <c r="F47" s="107">
        <f>F13+F21+F29+F32+F36+F46+F40+F43</f>
        <v>0</v>
      </c>
      <c r="G47" s="107">
        <f>G13+G21+G29+G32+G36+G46+G40+G43</f>
        <v>0</v>
      </c>
      <c r="H47" s="107"/>
      <c r="I47" s="107">
        <f>I13+I21+I29+I32+I36+I40+I43</f>
        <v>0</v>
      </c>
      <c r="J47" s="107">
        <f>J13+J21+J29+J32+J36+J40+J43</f>
        <v>0</v>
      </c>
      <c r="K47" s="107">
        <f>K13+K21+K29+K32+K36+K40+K43</f>
        <v>0</v>
      </c>
      <c r="L47" s="107">
        <f>L13+L21+L29+L32+L36+L40+L43+L46</f>
        <v>0</v>
      </c>
      <c r="M47" s="107">
        <f>M13+M21+M29+M32+M36+M40+M43+M46</f>
        <v>0</v>
      </c>
    </row>
    <row r="48" spans="1:13" ht="15.6" x14ac:dyDescent="0.3">
      <c r="A48" s="481"/>
      <c r="B48" s="104" t="s">
        <v>1230</v>
      </c>
      <c r="C48" s="107"/>
      <c r="D48" s="107"/>
      <c r="E48" s="107"/>
      <c r="F48" s="107"/>
      <c r="G48" s="489"/>
      <c r="H48" s="489"/>
      <c r="I48" s="489"/>
      <c r="J48" s="107"/>
      <c r="K48" s="489"/>
      <c r="L48" s="489"/>
      <c r="M48" s="107"/>
    </row>
  </sheetData>
  <mergeCells count="20">
    <mergeCell ref="L6:M6"/>
    <mergeCell ref="C7:C8"/>
    <mergeCell ref="D7:E7"/>
    <mergeCell ref="F7:F8"/>
    <mergeCell ref="G7:G8"/>
    <mergeCell ref="I7:I8"/>
    <mergeCell ref="J7:J8"/>
    <mergeCell ref="K7:K8"/>
    <mergeCell ref="L7:L8"/>
    <mergeCell ref="M7:M8"/>
    <mergeCell ref="B1:L1"/>
    <mergeCell ref="A2:L2"/>
    <mergeCell ref="A3:L3"/>
    <mergeCell ref="A4:L4"/>
    <mergeCell ref="A5:L5"/>
    <mergeCell ref="A6:A8"/>
    <mergeCell ref="B6:B8"/>
    <mergeCell ref="C6:G6"/>
    <mergeCell ref="H6:H8"/>
    <mergeCell ref="I6:K6"/>
  </mergeCells>
  <pageMargins left="0.7" right="0.7" top="0.75" bottom="0.75" header="0.3" footer="0.3"/>
  <pageSetup paperSize="9" scale="59"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12</vt:i4>
      </vt:variant>
    </vt:vector>
  </HeadingPairs>
  <TitlesOfParts>
    <vt:vector size="30" baseType="lpstr">
      <vt:lpstr>DataSheet</vt:lpstr>
      <vt:lpstr>Instructions</vt:lpstr>
      <vt:lpstr>R&amp;P 25</vt:lpstr>
      <vt:lpstr>R &amp; P Schedule</vt:lpstr>
      <vt:lpstr>R &amp; P Sub Schedule</vt:lpstr>
      <vt:lpstr>IE</vt:lpstr>
      <vt:lpstr>CONSOLIDATION I&amp;E SCHEDULES</vt:lpstr>
      <vt:lpstr>I &amp; E Sub Schedule</vt:lpstr>
      <vt:lpstr>FA</vt:lpstr>
      <vt:lpstr>BS</vt:lpstr>
      <vt:lpstr>CONSOLIDATION BS Schedules</vt:lpstr>
      <vt:lpstr>NOTES TO ACCOUNTS </vt:lpstr>
      <vt:lpstr>Annexure 15</vt:lpstr>
      <vt:lpstr>10B SUMMARY</vt:lpstr>
      <vt:lpstr>10 B</vt:lpstr>
      <vt:lpstr>Form 10b Annex</vt:lpstr>
      <vt:lpstr>Form 10 B SCH</vt:lpstr>
      <vt:lpstr>Auditor Appointment Letter</vt:lpstr>
      <vt:lpstr>'10 B'!Print_Area</vt:lpstr>
      <vt:lpstr>'Annexure 15'!Print_Area</vt:lpstr>
      <vt:lpstr>'Auditor Appointment Letter'!Print_Area</vt:lpstr>
      <vt:lpstr>BS!Print_Area</vt:lpstr>
      <vt:lpstr>'CONSOLIDATION I&amp;E SCHEDULES'!Print_Area</vt:lpstr>
      <vt:lpstr>DataSheet!Print_Area</vt:lpstr>
      <vt:lpstr>FA!Print_Area</vt:lpstr>
      <vt:lpstr>'Form 10 B SCH'!Print_Area</vt:lpstr>
      <vt:lpstr>'Form 10b Annex'!Print_Area</vt:lpstr>
      <vt:lpstr>IE!Print_Area</vt:lpstr>
      <vt:lpstr>'NOTES TO ACCOUNTS '!Print_Area</vt:lpstr>
      <vt:lpstr>'R&amp;P 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dc:creator>
  <cp:lastModifiedBy>saju jose</cp:lastModifiedBy>
  <cp:lastPrinted>2026-03-31T09:50:11Z</cp:lastPrinted>
  <dcterms:created xsi:type="dcterms:W3CDTF">2025-03-12T09:21:38Z</dcterms:created>
  <dcterms:modified xsi:type="dcterms:W3CDTF">2026-03-31T13:00:21Z</dcterms:modified>
</cp:coreProperties>
</file>